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janette_shaffer_vermont_gov/Documents/Grants/"/>
    </mc:Choice>
  </mc:AlternateContent>
  <xr:revisionPtr revIDLastSave="0" documentId="8_{8FBD32F8-7168-4BDD-93F1-A99C75027244}" xr6:coauthVersionLast="46" xr6:coauthVersionMax="46" xr10:uidLastSave="{00000000-0000-0000-0000-000000000000}"/>
  <bookViews>
    <workbookView xWindow="-120" yWindow="-120" windowWidth="29040" windowHeight="17640" xr2:uid="{65F02E20-426D-4285-A4D8-8A8050414450}"/>
  </bookViews>
  <sheets>
    <sheet name="Public Library ARPA" sheetId="1" r:id="rId1"/>
    <sheet name="Poverty factor" sheetId="3" r:id="rId2"/>
    <sheet name="Broadband factor" sheetId="4" r:id="rId3"/>
    <sheet name="Unemployment factor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0" i="1" l="1"/>
  <c r="F51" i="1"/>
  <c r="D177" i="4" l="1"/>
  <c r="E177" i="4" s="1"/>
  <c r="D176" i="4"/>
  <c r="E176" i="4" s="1"/>
  <c r="D175" i="4"/>
  <c r="E175" i="4" s="1"/>
  <c r="D174" i="4"/>
  <c r="E174" i="4" s="1"/>
  <c r="D173" i="4"/>
  <c r="E173" i="4" s="1"/>
  <c r="D172" i="4"/>
  <c r="E172" i="4" s="1"/>
  <c r="D171" i="4"/>
  <c r="E171" i="4" s="1"/>
  <c r="D170" i="4"/>
  <c r="E170" i="4" s="1"/>
  <c r="D169" i="4"/>
  <c r="E169" i="4" s="1"/>
  <c r="D168" i="4"/>
  <c r="E168" i="4" s="1"/>
  <c r="D167" i="4"/>
  <c r="E167" i="4" s="1"/>
  <c r="D166" i="4"/>
  <c r="E166" i="4" s="1"/>
  <c r="D165" i="4"/>
  <c r="E165" i="4" s="1"/>
  <c r="D164" i="4"/>
  <c r="E164" i="4" s="1"/>
  <c r="D163" i="4"/>
  <c r="E163" i="4" s="1"/>
  <c r="D162" i="4"/>
  <c r="E162" i="4" s="1"/>
  <c r="D161" i="4"/>
  <c r="E161" i="4" s="1"/>
  <c r="D160" i="4"/>
  <c r="E160" i="4" s="1"/>
  <c r="D159" i="4"/>
  <c r="E159" i="4" s="1"/>
  <c r="D158" i="4"/>
  <c r="E158" i="4" s="1"/>
  <c r="D157" i="4"/>
  <c r="E157" i="4" s="1"/>
  <c r="D156" i="4"/>
  <c r="E156" i="4" s="1"/>
  <c r="D155" i="4"/>
  <c r="E155" i="4" s="1"/>
  <c r="D154" i="4"/>
  <c r="E154" i="4" s="1"/>
  <c r="D153" i="4"/>
  <c r="E153" i="4" s="1"/>
  <c r="D152" i="4"/>
  <c r="E152" i="4" s="1"/>
  <c r="D151" i="4"/>
  <c r="E151" i="4" s="1"/>
  <c r="D150" i="4"/>
  <c r="E150" i="4" s="1"/>
  <c r="D149" i="4"/>
  <c r="E149" i="4" s="1"/>
  <c r="D148" i="4"/>
  <c r="E148" i="4" s="1"/>
  <c r="D147" i="4"/>
  <c r="E147" i="4" s="1"/>
  <c r="D146" i="4"/>
  <c r="E146" i="4" s="1"/>
  <c r="D145" i="4"/>
  <c r="E145" i="4" s="1"/>
  <c r="D144" i="4"/>
  <c r="E144" i="4" s="1"/>
  <c r="D143" i="4"/>
  <c r="E143" i="4" s="1"/>
  <c r="D142" i="4"/>
  <c r="E142" i="4" s="1"/>
  <c r="D141" i="4"/>
  <c r="E141" i="4" s="1"/>
  <c r="D140" i="4"/>
  <c r="E140" i="4" s="1"/>
  <c r="D139" i="4"/>
  <c r="E139" i="4" s="1"/>
  <c r="D138" i="4"/>
  <c r="E138" i="4" s="1"/>
  <c r="D137" i="4"/>
  <c r="E137" i="4" s="1"/>
  <c r="D136" i="4"/>
  <c r="E136" i="4" s="1"/>
  <c r="D135" i="4"/>
  <c r="E135" i="4" s="1"/>
  <c r="D134" i="4"/>
  <c r="E134" i="4" s="1"/>
  <c r="D133" i="4"/>
  <c r="E133" i="4" s="1"/>
  <c r="D132" i="4"/>
  <c r="E132" i="4" s="1"/>
  <c r="D131" i="4"/>
  <c r="E131" i="4" s="1"/>
  <c r="D130" i="4"/>
  <c r="E130" i="4" s="1"/>
  <c r="D129" i="4"/>
  <c r="E129" i="4" s="1"/>
  <c r="D128" i="4"/>
  <c r="E128" i="4" s="1"/>
  <c r="D127" i="4"/>
  <c r="E127" i="4" s="1"/>
  <c r="D126" i="4"/>
  <c r="E126" i="4" s="1"/>
  <c r="D125" i="4"/>
  <c r="E125" i="4" s="1"/>
  <c r="D124" i="4"/>
  <c r="E124" i="4" s="1"/>
  <c r="D123" i="4"/>
  <c r="E123" i="4" s="1"/>
  <c r="D122" i="4"/>
  <c r="E122" i="4" s="1"/>
  <c r="D121" i="4"/>
  <c r="E121" i="4" s="1"/>
  <c r="D120" i="4"/>
  <c r="E120" i="4" s="1"/>
  <c r="D119" i="4"/>
  <c r="E119" i="4" s="1"/>
  <c r="D118" i="4"/>
  <c r="E118" i="4" s="1"/>
  <c r="D117" i="4"/>
  <c r="E117" i="4" s="1"/>
  <c r="D116" i="4"/>
  <c r="E116" i="4" s="1"/>
  <c r="D115" i="4"/>
  <c r="E115" i="4" s="1"/>
  <c r="D114" i="4"/>
  <c r="E114" i="4" s="1"/>
  <c r="D113" i="4"/>
  <c r="E113" i="4" s="1"/>
  <c r="D112" i="4"/>
  <c r="E112" i="4" s="1"/>
  <c r="D111" i="4"/>
  <c r="E111" i="4" s="1"/>
  <c r="D110" i="4"/>
  <c r="E110" i="4" s="1"/>
  <c r="D109" i="4"/>
  <c r="E109" i="4" s="1"/>
  <c r="D108" i="4"/>
  <c r="E108" i="4" s="1"/>
  <c r="D107" i="4"/>
  <c r="E107" i="4" s="1"/>
  <c r="D106" i="4"/>
  <c r="E106" i="4" s="1"/>
  <c r="D105" i="4"/>
  <c r="E105" i="4" s="1"/>
  <c r="D104" i="4"/>
  <c r="E104" i="4" s="1"/>
  <c r="D103" i="4"/>
  <c r="E103" i="4" s="1"/>
  <c r="D102" i="4"/>
  <c r="E102" i="4" s="1"/>
  <c r="D101" i="4"/>
  <c r="E101" i="4" s="1"/>
  <c r="D100" i="4"/>
  <c r="E100" i="4" s="1"/>
  <c r="D99" i="4"/>
  <c r="E99" i="4" s="1"/>
  <c r="D98" i="4"/>
  <c r="E98" i="4" s="1"/>
  <c r="D97" i="4"/>
  <c r="E97" i="4" s="1"/>
  <c r="D96" i="4"/>
  <c r="E96" i="4" s="1"/>
  <c r="D95" i="4"/>
  <c r="E95" i="4" s="1"/>
  <c r="D94" i="4"/>
  <c r="E94" i="4" s="1"/>
  <c r="D93" i="4"/>
  <c r="E93" i="4" s="1"/>
  <c r="D92" i="4"/>
  <c r="E92" i="4" s="1"/>
  <c r="D91" i="4"/>
  <c r="E91" i="4" s="1"/>
  <c r="D90" i="4"/>
  <c r="E90" i="4" s="1"/>
  <c r="D89" i="4"/>
  <c r="E89" i="4" s="1"/>
  <c r="D88" i="4"/>
  <c r="E88" i="4" s="1"/>
  <c r="D87" i="4"/>
  <c r="E87" i="4" s="1"/>
  <c r="D86" i="4"/>
  <c r="E86" i="4" s="1"/>
  <c r="D85" i="4"/>
  <c r="E85" i="4" s="1"/>
  <c r="D84" i="4"/>
  <c r="E84" i="4" s="1"/>
  <c r="D83" i="4"/>
  <c r="E83" i="4" s="1"/>
  <c r="D82" i="4"/>
  <c r="E82" i="4" s="1"/>
  <c r="D81" i="4"/>
  <c r="E81" i="4" s="1"/>
  <c r="D80" i="4"/>
  <c r="E80" i="4" s="1"/>
  <c r="D79" i="4"/>
  <c r="E79" i="4" s="1"/>
  <c r="D78" i="4"/>
  <c r="E78" i="4" s="1"/>
  <c r="D77" i="4"/>
  <c r="E77" i="4" s="1"/>
  <c r="D76" i="4"/>
  <c r="E76" i="4" s="1"/>
  <c r="D75" i="4"/>
  <c r="E75" i="4" s="1"/>
  <c r="D74" i="4"/>
  <c r="E74" i="4" s="1"/>
  <c r="D73" i="4"/>
  <c r="E73" i="4" s="1"/>
  <c r="D72" i="4"/>
  <c r="E72" i="4" s="1"/>
  <c r="D71" i="4"/>
  <c r="E71" i="4" s="1"/>
  <c r="D70" i="4"/>
  <c r="E70" i="4" s="1"/>
  <c r="D69" i="4"/>
  <c r="E69" i="4" s="1"/>
  <c r="D68" i="4"/>
  <c r="E68" i="4" s="1"/>
  <c r="D67" i="4"/>
  <c r="E67" i="4" s="1"/>
  <c r="D66" i="4"/>
  <c r="E66" i="4" s="1"/>
  <c r="D65" i="4"/>
  <c r="E65" i="4" s="1"/>
  <c r="D64" i="4"/>
  <c r="E64" i="4" s="1"/>
  <c r="D63" i="4"/>
  <c r="E63" i="4" s="1"/>
  <c r="D62" i="4"/>
  <c r="E62" i="4" s="1"/>
  <c r="D61" i="4"/>
  <c r="E61" i="4" s="1"/>
  <c r="D60" i="4"/>
  <c r="E60" i="4" s="1"/>
  <c r="D59" i="4"/>
  <c r="E59" i="4" s="1"/>
  <c r="D58" i="4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E19" i="4"/>
  <c r="D19" i="4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E11" i="4"/>
  <c r="D11" i="4"/>
  <c r="D10" i="4"/>
  <c r="E10" i="4" s="1"/>
  <c r="D9" i="4"/>
  <c r="E9" i="4" s="1"/>
  <c r="D8" i="4"/>
  <c r="E8" i="4" s="1"/>
  <c r="D7" i="4"/>
  <c r="E7" i="4" s="1"/>
  <c r="E6" i="4"/>
  <c r="D6" i="4"/>
  <c r="D5" i="4"/>
  <c r="E5" i="4" s="1"/>
  <c r="E4" i="4"/>
  <c r="D4" i="4"/>
  <c r="D3" i="4"/>
  <c r="E3" i="4" s="1"/>
  <c r="D175" i="3"/>
  <c r="E175" i="3" s="1"/>
  <c r="E174" i="3"/>
  <c r="D174" i="3"/>
  <c r="D173" i="3"/>
  <c r="E173" i="3" s="1"/>
  <c r="E172" i="3"/>
  <c r="D172" i="3"/>
  <c r="D171" i="3"/>
  <c r="E171" i="3" s="1"/>
  <c r="E170" i="3"/>
  <c r="D170" i="3"/>
  <c r="D169" i="3"/>
  <c r="E169" i="3" s="1"/>
  <c r="E168" i="3"/>
  <c r="D168" i="3"/>
  <c r="D167" i="3"/>
  <c r="E167" i="3" s="1"/>
  <c r="E166" i="3"/>
  <c r="D166" i="3"/>
  <c r="D165" i="3"/>
  <c r="E165" i="3" s="1"/>
  <c r="E164" i="3"/>
  <c r="D164" i="3"/>
  <c r="D163" i="3"/>
  <c r="E163" i="3" s="1"/>
  <c r="E162" i="3"/>
  <c r="D162" i="3"/>
  <c r="D161" i="3"/>
  <c r="E161" i="3" s="1"/>
  <c r="E160" i="3"/>
  <c r="D160" i="3"/>
  <c r="D159" i="3"/>
  <c r="E159" i="3" s="1"/>
  <c r="E158" i="3"/>
  <c r="D158" i="3"/>
  <c r="D157" i="3"/>
  <c r="E157" i="3" s="1"/>
  <c r="E156" i="3"/>
  <c r="D156" i="3"/>
  <c r="D155" i="3"/>
  <c r="E155" i="3" s="1"/>
  <c r="E154" i="3"/>
  <c r="D154" i="3"/>
  <c r="D153" i="3"/>
  <c r="E153" i="3" s="1"/>
  <c r="E152" i="3"/>
  <c r="D152" i="3"/>
  <c r="D151" i="3"/>
  <c r="E151" i="3" s="1"/>
  <c r="E150" i="3"/>
  <c r="D150" i="3"/>
  <c r="D149" i="3"/>
  <c r="E149" i="3" s="1"/>
  <c r="E148" i="3"/>
  <c r="D148" i="3"/>
  <c r="D147" i="3"/>
  <c r="E147" i="3" s="1"/>
  <c r="E146" i="3"/>
  <c r="D146" i="3"/>
  <c r="D145" i="3"/>
  <c r="E145" i="3" s="1"/>
  <c r="E144" i="3"/>
  <c r="D144" i="3"/>
  <c r="D143" i="3"/>
  <c r="E143" i="3" s="1"/>
  <c r="E142" i="3"/>
  <c r="D142" i="3"/>
  <c r="D141" i="3"/>
  <c r="E141" i="3" s="1"/>
  <c r="E140" i="3"/>
  <c r="D140" i="3"/>
  <c r="D139" i="3"/>
  <c r="E139" i="3" s="1"/>
  <c r="E138" i="3"/>
  <c r="D138" i="3"/>
  <c r="D137" i="3"/>
  <c r="E137" i="3" s="1"/>
  <c r="E136" i="3"/>
  <c r="D136" i="3"/>
  <c r="D135" i="3"/>
  <c r="E135" i="3" s="1"/>
  <c r="E134" i="3"/>
  <c r="D134" i="3"/>
  <c r="D133" i="3"/>
  <c r="E133" i="3" s="1"/>
  <c r="E132" i="3"/>
  <c r="D132" i="3"/>
  <c r="D131" i="3"/>
  <c r="E131" i="3" s="1"/>
  <c r="E130" i="3"/>
  <c r="D130" i="3"/>
  <c r="D129" i="3"/>
  <c r="E129" i="3" s="1"/>
  <c r="E128" i="3"/>
  <c r="D128" i="3"/>
  <c r="D127" i="3"/>
  <c r="E127" i="3" s="1"/>
  <c r="E126" i="3"/>
  <c r="D126" i="3"/>
  <c r="D125" i="3"/>
  <c r="E125" i="3" s="1"/>
  <c r="E124" i="3"/>
  <c r="D124" i="3"/>
  <c r="D123" i="3"/>
  <c r="E123" i="3" s="1"/>
  <c r="E122" i="3"/>
  <c r="D122" i="3"/>
  <c r="D121" i="3"/>
  <c r="E121" i="3" s="1"/>
  <c r="E120" i="3"/>
  <c r="D120" i="3"/>
  <c r="D119" i="3"/>
  <c r="E119" i="3" s="1"/>
  <c r="E118" i="3"/>
  <c r="D118" i="3"/>
  <c r="D117" i="3"/>
  <c r="E117" i="3" s="1"/>
  <c r="E116" i="3"/>
  <c r="D116" i="3"/>
  <c r="D115" i="3"/>
  <c r="E115" i="3" s="1"/>
  <c r="E114" i="3"/>
  <c r="D114" i="3"/>
  <c r="D113" i="3"/>
  <c r="E113" i="3" s="1"/>
  <c r="E112" i="3"/>
  <c r="D112" i="3"/>
  <c r="D111" i="3"/>
  <c r="E111" i="3" s="1"/>
  <c r="E110" i="3"/>
  <c r="D110" i="3"/>
  <c r="D109" i="3"/>
  <c r="E109" i="3" s="1"/>
  <c r="E108" i="3"/>
  <c r="D108" i="3"/>
  <c r="D107" i="3"/>
  <c r="E107" i="3" s="1"/>
  <c r="E106" i="3"/>
  <c r="D106" i="3"/>
  <c r="D105" i="3"/>
  <c r="E105" i="3" s="1"/>
  <c r="E104" i="3"/>
  <c r="D104" i="3"/>
  <c r="D103" i="3"/>
  <c r="E103" i="3" s="1"/>
  <c r="E102" i="3"/>
  <c r="D102" i="3"/>
  <c r="D101" i="3"/>
  <c r="E101" i="3" s="1"/>
  <c r="E100" i="3"/>
  <c r="D100" i="3"/>
  <c r="D99" i="3"/>
  <c r="E99" i="3" s="1"/>
  <c r="E98" i="3"/>
  <c r="D98" i="3"/>
  <c r="D97" i="3"/>
  <c r="E97" i="3" s="1"/>
  <c r="E96" i="3"/>
  <c r="D96" i="3"/>
  <c r="D95" i="3"/>
  <c r="E95" i="3" s="1"/>
  <c r="E94" i="3"/>
  <c r="D94" i="3"/>
  <c r="D93" i="3"/>
  <c r="E93" i="3" s="1"/>
  <c r="E92" i="3"/>
  <c r="D92" i="3"/>
  <c r="D91" i="3"/>
  <c r="E91" i="3" s="1"/>
  <c r="E90" i="3"/>
  <c r="D90" i="3"/>
  <c r="D89" i="3"/>
  <c r="E89" i="3" s="1"/>
  <c r="E88" i="3"/>
  <c r="D88" i="3"/>
  <c r="D87" i="3"/>
  <c r="E87" i="3" s="1"/>
  <c r="E86" i="3"/>
  <c r="D86" i="3"/>
  <c r="D85" i="3"/>
  <c r="E85" i="3" s="1"/>
  <c r="E84" i="3"/>
  <c r="D84" i="3"/>
  <c r="D83" i="3"/>
  <c r="E83" i="3" s="1"/>
  <c r="E82" i="3"/>
  <c r="D82" i="3"/>
  <c r="D81" i="3"/>
  <c r="E81" i="3" s="1"/>
  <c r="E80" i="3"/>
  <c r="D80" i="3"/>
  <c r="D79" i="3"/>
  <c r="E79" i="3" s="1"/>
  <c r="E78" i="3"/>
  <c r="D78" i="3"/>
  <c r="D77" i="3"/>
  <c r="E77" i="3" s="1"/>
  <c r="E76" i="3"/>
  <c r="D76" i="3"/>
  <c r="D75" i="3"/>
  <c r="E75" i="3" s="1"/>
  <c r="E74" i="3"/>
  <c r="D74" i="3"/>
  <c r="D73" i="3"/>
  <c r="E73" i="3" s="1"/>
  <c r="E72" i="3"/>
  <c r="D72" i="3"/>
  <c r="D71" i="3"/>
  <c r="E71" i="3" s="1"/>
  <c r="E70" i="3"/>
  <c r="D70" i="3"/>
  <c r="D69" i="3"/>
  <c r="E69" i="3" s="1"/>
  <c r="E68" i="3"/>
  <c r="D68" i="3"/>
  <c r="D67" i="3"/>
  <c r="E67" i="3" s="1"/>
  <c r="E66" i="3"/>
  <c r="D66" i="3"/>
  <c r="D65" i="3"/>
  <c r="E65" i="3" s="1"/>
  <c r="E64" i="3"/>
  <c r="D64" i="3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E56" i="3"/>
  <c r="D56" i="3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E48" i="3"/>
  <c r="D48" i="3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E40" i="3"/>
  <c r="D40" i="3"/>
  <c r="D39" i="3"/>
  <c r="E39" i="3" s="1"/>
  <c r="D38" i="3"/>
  <c r="E38" i="3" s="1"/>
  <c r="D37" i="3"/>
  <c r="E37" i="3" s="1"/>
  <c r="D36" i="3"/>
  <c r="E36" i="3" s="1"/>
  <c r="D35" i="3"/>
  <c r="E35" i="3" s="1"/>
  <c r="E34" i="3"/>
  <c r="D34" i="3"/>
  <c r="D33" i="3"/>
  <c r="E33" i="3" s="1"/>
  <c r="E32" i="3"/>
  <c r="D32" i="3"/>
  <c r="D31" i="3"/>
  <c r="E31" i="3" s="1"/>
  <c r="D30" i="3"/>
  <c r="E30" i="3" s="1"/>
  <c r="D29" i="3"/>
  <c r="E29" i="3" s="1"/>
  <c r="D28" i="3"/>
  <c r="E28" i="3" s="1"/>
  <c r="D27" i="3"/>
  <c r="E27" i="3" s="1"/>
  <c r="E26" i="3"/>
  <c r="D26" i="3"/>
  <c r="D25" i="3"/>
  <c r="E25" i="3" s="1"/>
  <c r="E24" i="3"/>
  <c r="D24" i="3"/>
  <c r="D23" i="3"/>
  <c r="E23" i="3" s="1"/>
  <c r="D22" i="3"/>
  <c r="E22" i="3" s="1"/>
  <c r="D21" i="3"/>
  <c r="E21" i="3" s="1"/>
  <c r="D20" i="3"/>
  <c r="E20" i="3" s="1"/>
  <c r="D19" i="3"/>
  <c r="E19" i="3" s="1"/>
  <c r="E18" i="3"/>
  <c r="D18" i="3"/>
  <c r="D17" i="3"/>
  <c r="E17" i="3" s="1"/>
  <c r="E16" i="3"/>
  <c r="D16" i="3"/>
  <c r="D15" i="3"/>
  <c r="E15" i="3" s="1"/>
  <c r="D14" i="3"/>
  <c r="E14" i="3" s="1"/>
  <c r="D13" i="3"/>
  <c r="E13" i="3" s="1"/>
  <c r="D12" i="3"/>
  <c r="E12" i="3" s="1"/>
  <c r="D11" i="3"/>
  <c r="E11" i="3" s="1"/>
  <c r="E10" i="3"/>
  <c r="D10" i="3"/>
  <c r="D9" i="3"/>
  <c r="E9" i="3" s="1"/>
  <c r="E8" i="3"/>
  <c r="D8" i="3"/>
  <c r="D7" i="3"/>
  <c r="E7" i="3" s="1"/>
  <c r="D6" i="3"/>
  <c r="E6" i="3" s="1"/>
  <c r="E5" i="3"/>
  <c r="D5" i="3"/>
  <c r="D4" i="3"/>
  <c r="E4" i="3" s="1"/>
  <c r="E3" i="3"/>
  <c r="D3" i="3"/>
  <c r="G520" i="2"/>
  <c r="G519" i="2"/>
  <c r="G521" i="2" s="1"/>
  <c r="H521" i="2" s="1"/>
  <c r="G517" i="2"/>
  <c r="G516" i="2"/>
  <c r="G514" i="2"/>
  <c r="G513" i="2"/>
  <c r="G515" i="2" s="1"/>
  <c r="H515" i="2" s="1"/>
  <c r="G511" i="2"/>
  <c r="G510" i="2"/>
  <c r="G508" i="2"/>
  <c r="G507" i="2"/>
  <c r="G509" i="2" s="1"/>
  <c r="H509" i="2" s="1"/>
  <c r="G505" i="2"/>
  <c r="G504" i="2"/>
  <c r="G502" i="2"/>
  <c r="G501" i="2"/>
  <c r="G503" i="2" s="1"/>
  <c r="H503" i="2" s="1"/>
  <c r="G499" i="2"/>
  <c r="G498" i="2"/>
  <c r="G496" i="2"/>
  <c r="G495" i="2"/>
  <c r="G497" i="2" s="1"/>
  <c r="H497" i="2" s="1"/>
  <c r="G493" i="2"/>
  <c r="G492" i="2"/>
  <c r="G490" i="2"/>
  <c r="G489" i="2"/>
  <c r="G491" i="2" s="1"/>
  <c r="H491" i="2" s="1"/>
  <c r="G487" i="2"/>
  <c r="G486" i="2"/>
  <c r="G484" i="2"/>
  <c r="G483" i="2"/>
  <c r="G485" i="2" s="1"/>
  <c r="H485" i="2" s="1"/>
  <c r="G481" i="2"/>
  <c r="G480" i="2"/>
  <c r="G478" i="2"/>
  <c r="G477" i="2"/>
  <c r="G479" i="2" s="1"/>
  <c r="H479" i="2" s="1"/>
  <c r="G475" i="2"/>
  <c r="G474" i="2"/>
  <c r="G472" i="2"/>
  <c r="G471" i="2"/>
  <c r="G473" i="2" s="1"/>
  <c r="H473" i="2" s="1"/>
  <c r="G469" i="2"/>
  <c r="G468" i="2"/>
  <c r="G466" i="2"/>
  <c r="G465" i="2"/>
  <c r="G467" i="2" s="1"/>
  <c r="H467" i="2" s="1"/>
  <c r="G463" i="2"/>
  <c r="G462" i="2"/>
  <c r="G460" i="2"/>
  <c r="G459" i="2"/>
  <c r="G461" i="2" s="1"/>
  <c r="H461" i="2" s="1"/>
  <c r="G457" i="2"/>
  <c r="G456" i="2"/>
  <c r="G454" i="2"/>
  <c r="G453" i="2"/>
  <c r="G455" i="2" s="1"/>
  <c r="H455" i="2" s="1"/>
  <c r="G451" i="2"/>
  <c r="G450" i="2"/>
  <c r="G448" i="2"/>
  <c r="G447" i="2"/>
  <c r="G449" i="2" s="1"/>
  <c r="H449" i="2" s="1"/>
  <c r="G445" i="2"/>
  <c r="G444" i="2"/>
  <c r="G442" i="2"/>
  <c r="G441" i="2"/>
  <c r="G443" i="2" s="1"/>
  <c r="H443" i="2" s="1"/>
  <c r="G439" i="2"/>
  <c r="G438" i="2"/>
  <c r="G436" i="2"/>
  <c r="G435" i="2"/>
  <c r="G437" i="2" s="1"/>
  <c r="H437" i="2" s="1"/>
  <c r="G433" i="2"/>
  <c r="G432" i="2"/>
  <c r="G430" i="2"/>
  <c r="G429" i="2"/>
  <c r="G431" i="2" s="1"/>
  <c r="H431" i="2" s="1"/>
  <c r="G427" i="2"/>
  <c r="G426" i="2"/>
  <c r="G424" i="2"/>
  <c r="G423" i="2"/>
  <c r="G425" i="2" s="1"/>
  <c r="H425" i="2" s="1"/>
  <c r="G421" i="2"/>
  <c r="G420" i="2"/>
  <c r="G418" i="2"/>
  <c r="G417" i="2"/>
  <c r="G419" i="2" s="1"/>
  <c r="H419" i="2" s="1"/>
  <c r="G415" i="2"/>
  <c r="G414" i="2"/>
  <c r="G412" i="2"/>
  <c r="G411" i="2"/>
  <c r="G413" i="2" s="1"/>
  <c r="H413" i="2" s="1"/>
  <c r="G409" i="2"/>
  <c r="G408" i="2"/>
  <c r="G406" i="2"/>
  <c r="G405" i="2"/>
  <c r="G407" i="2" s="1"/>
  <c r="H407" i="2" s="1"/>
  <c r="G403" i="2"/>
  <c r="G402" i="2"/>
  <c r="G400" i="2"/>
  <c r="G399" i="2"/>
  <c r="G401" i="2" s="1"/>
  <c r="H401" i="2" s="1"/>
  <c r="G397" i="2"/>
  <c r="G396" i="2"/>
  <c r="G394" i="2"/>
  <c r="G393" i="2"/>
  <c r="G395" i="2" s="1"/>
  <c r="H395" i="2" s="1"/>
  <c r="G391" i="2"/>
  <c r="G390" i="2"/>
  <c r="G388" i="2"/>
  <c r="G387" i="2"/>
  <c r="G389" i="2" s="1"/>
  <c r="H389" i="2" s="1"/>
  <c r="G385" i="2"/>
  <c r="G384" i="2"/>
  <c r="G382" i="2"/>
  <c r="G381" i="2"/>
  <c r="G383" i="2" s="1"/>
  <c r="H383" i="2" s="1"/>
  <c r="G379" i="2"/>
  <c r="G378" i="2"/>
  <c r="G376" i="2"/>
  <c r="G375" i="2"/>
  <c r="G377" i="2" s="1"/>
  <c r="H377" i="2" s="1"/>
  <c r="G373" i="2"/>
  <c r="G372" i="2"/>
  <c r="G370" i="2"/>
  <c r="G369" i="2"/>
  <c r="G371" i="2" s="1"/>
  <c r="H371" i="2" s="1"/>
  <c r="G367" i="2"/>
  <c r="G366" i="2"/>
  <c r="G364" i="2"/>
  <c r="G363" i="2"/>
  <c r="G365" i="2" s="1"/>
  <c r="H365" i="2" s="1"/>
  <c r="G361" i="2"/>
  <c r="G360" i="2"/>
  <c r="G358" i="2"/>
  <c r="G357" i="2"/>
  <c r="G359" i="2" s="1"/>
  <c r="H359" i="2" s="1"/>
  <c r="G355" i="2"/>
  <c r="G354" i="2"/>
  <c r="G352" i="2"/>
  <c r="G351" i="2"/>
  <c r="G353" i="2" s="1"/>
  <c r="H353" i="2" s="1"/>
  <c r="G349" i="2"/>
  <c r="G348" i="2"/>
  <c r="G346" i="2"/>
  <c r="G345" i="2"/>
  <c r="G347" i="2" s="1"/>
  <c r="H347" i="2" s="1"/>
  <c r="G343" i="2"/>
  <c r="G342" i="2"/>
  <c r="G340" i="2"/>
  <c r="G339" i="2"/>
  <c r="G337" i="2"/>
  <c r="G336" i="2"/>
  <c r="G334" i="2"/>
  <c r="G333" i="2"/>
  <c r="G331" i="2"/>
  <c r="G330" i="2"/>
  <c r="G328" i="2"/>
  <c r="G327" i="2"/>
  <c r="G325" i="2"/>
  <c r="G324" i="2"/>
  <c r="G322" i="2"/>
  <c r="G321" i="2"/>
  <c r="G319" i="2"/>
  <c r="G318" i="2"/>
  <c r="G320" i="2" s="1"/>
  <c r="H320" i="2" s="1"/>
  <c r="G316" i="2"/>
  <c r="G315" i="2"/>
  <c r="G313" i="2"/>
  <c r="G312" i="2"/>
  <c r="G314" i="2" s="1"/>
  <c r="H314" i="2" s="1"/>
  <c r="G310" i="2"/>
  <c r="G309" i="2"/>
  <c r="G307" i="2"/>
  <c r="G306" i="2"/>
  <c r="G304" i="2"/>
  <c r="G303" i="2"/>
  <c r="G301" i="2"/>
  <c r="G300" i="2"/>
  <c r="G298" i="2"/>
  <c r="G297" i="2"/>
  <c r="G295" i="2"/>
  <c r="G294" i="2"/>
  <c r="G296" i="2" s="1"/>
  <c r="H296" i="2" s="1"/>
  <c r="G292" i="2"/>
  <c r="G291" i="2"/>
  <c r="G289" i="2"/>
  <c r="G288" i="2"/>
  <c r="G286" i="2"/>
  <c r="G285" i="2"/>
  <c r="G283" i="2"/>
  <c r="G282" i="2"/>
  <c r="G280" i="2"/>
  <c r="G279" i="2"/>
  <c r="G277" i="2"/>
  <c r="G276" i="2"/>
  <c r="G274" i="2"/>
  <c r="G273" i="2"/>
  <c r="G271" i="2"/>
  <c r="G270" i="2"/>
  <c r="G268" i="2"/>
  <c r="G267" i="2"/>
  <c r="G265" i="2"/>
  <c r="G264" i="2"/>
  <c r="G262" i="2"/>
  <c r="G261" i="2"/>
  <c r="G259" i="2"/>
  <c r="G258" i="2"/>
  <c r="G256" i="2"/>
  <c r="G255" i="2"/>
  <c r="G253" i="2"/>
  <c r="G252" i="2"/>
  <c r="G254" i="2" s="1"/>
  <c r="H254" i="2" s="1"/>
  <c r="G250" i="2"/>
  <c r="G249" i="2"/>
  <c r="G247" i="2"/>
  <c r="G246" i="2"/>
  <c r="G244" i="2"/>
  <c r="G243" i="2"/>
  <c r="G241" i="2"/>
  <c r="G240" i="2"/>
  <c r="G238" i="2"/>
  <c r="G237" i="2"/>
  <c r="G239" i="2" s="1"/>
  <c r="H239" i="2" s="1"/>
  <c r="G235" i="2"/>
  <c r="G234" i="2"/>
  <c r="G232" i="2"/>
  <c r="G231" i="2"/>
  <c r="G233" i="2" s="1"/>
  <c r="H233" i="2" s="1"/>
  <c r="G229" i="2"/>
  <c r="G228" i="2"/>
  <c r="G226" i="2"/>
  <c r="G225" i="2"/>
  <c r="G223" i="2"/>
  <c r="G222" i="2"/>
  <c r="G220" i="2"/>
  <c r="G219" i="2"/>
  <c r="G217" i="2"/>
  <c r="G216" i="2"/>
  <c r="G214" i="2"/>
  <c r="G213" i="2"/>
  <c r="G211" i="2"/>
  <c r="G210" i="2"/>
  <c r="G208" i="2"/>
  <c r="G207" i="2"/>
  <c r="G205" i="2"/>
  <c r="G204" i="2"/>
  <c r="G202" i="2"/>
  <c r="G201" i="2"/>
  <c r="G199" i="2"/>
  <c r="G198" i="2"/>
  <c r="G196" i="2"/>
  <c r="G195" i="2"/>
  <c r="G193" i="2"/>
  <c r="G192" i="2"/>
  <c r="G190" i="2"/>
  <c r="G189" i="2"/>
  <c r="G187" i="2"/>
  <c r="G186" i="2"/>
  <c r="G184" i="2"/>
  <c r="G183" i="2"/>
  <c r="G181" i="2"/>
  <c r="G180" i="2"/>
  <c r="G178" i="2"/>
  <c r="G177" i="2"/>
  <c r="G175" i="2"/>
  <c r="G174" i="2"/>
  <c r="G172" i="2"/>
  <c r="G171" i="2"/>
  <c r="G169" i="2"/>
  <c r="G168" i="2"/>
  <c r="G166" i="2"/>
  <c r="G165" i="2"/>
  <c r="G167" i="2" s="1"/>
  <c r="H167" i="2" s="1"/>
  <c r="G163" i="2"/>
  <c r="G162" i="2"/>
  <c r="G160" i="2"/>
  <c r="G159" i="2"/>
  <c r="G161" i="2" s="1"/>
  <c r="H161" i="2" s="1"/>
  <c r="G157" i="2"/>
  <c r="G156" i="2"/>
  <c r="G158" i="2" s="1"/>
  <c r="H158" i="2" s="1"/>
  <c r="G154" i="2"/>
  <c r="G153" i="2"/>
  <c r="G151" i="2"/>
  <c r="G150" i="2"/>
  <c r="G148" i="2"/>
  <c r="G147" i="2"/>
  <c r="G145" i="2"/>
  <c r="G144" i="2"/>
  <c r="G142" i="2"/>
  <c r="G141" i="2"/>
  <c r="G139" i="2"/>
  <c r="G138" i="2"/>
  <c r="G136" i="2"/>
  <c r="G135" i="2"/>
  <c r="G133" i="2"/>
  <c r="G132" i="2"/>
  <c r="G134" i="2" s="1"/>
  <c r="H134" i="2" s="1"/>
  <c r="G130" i="2"/>
  <c r="G129" i="2"/>
  <c r="G127" i="2"/>
  <c r="G126" i="2"/>
  <c r="G128" i="2" s="1"/>
  <c r="H128" i="2" s="1"/>
  <c r="G124" i="2"/>
  <c r="G123" i="2"/>
  <c r="G121" i="2"/>
  <c r="G120" i="2"/>
  <c r="G122" i="2" s="1"/>
  <c r="H122" i="2" s="1"/>
  <c r="G118" i="2"/>
  <c r="G119" i="2" s="1"/>
  <c r="H119" i="2" s="1"/>
  <c r="G117" i="2"/>
  <c r="G115" i="2"/>
  <c r="G114" i="2"/>
  <c r="G116" i="2" s="1"/>
  <c r="H116" i="2" s="1"/>
  <c r="G112" i="2"/>
  <c r="G111" i="2"/>
  <c r="G109" i="2"/>
  <c r="G108" i="2"/>
  <c r="G110" i="2" s="1"/>
  <c r="H110" i="2" s="1"/>
  <c r="G106" i="2"/>
  <c r="G107" i="2" s="1"/>
  <c r="H107" i="2" s="1"/>
  <c r="G105" i="2"/>
  <c r="G103" i="2"/>
  <c r="G102" i="2"/>
  <c r="G104" i="2" s="1"/>
  <c r="H104" i="2" s="1"/>
  <c r="G100" i="2"/>
  <c r="G99" i="2"/>
  <c r="G97" i="2"/>
  <c r="G96" i="2"/>
  <c r="G94" i="2"/>
  <c r="G93" i="2"/>
  <c r="G91" i="2"/>
  <c r="G90" i="2"/>
  <c r="G88" i="2"/>
  <c r="G87" i="2"/>
  <c r="G85" i="2"/>
  <c r="G84" i="2"/>
  <c r="G86" i="2" s="1"/>
  <c r="H86" i="2" s="1"/>
  <c r="G82" i="2"/>
  <c r="G81" i="2"/>
  <c r="G79" i="2"/>
  <c r="G78" i="2"/>
  <c r="G76" i="2"/>
  <c r="G75" i="2"/>
  <c r="G73" i="2"/>
  <c r="G72" i="2"/>
  <c r="G74" i="2" s="1"/>
  <c r="H74" i="2" s="1"/>
  <c r="G70" i="2"/>
  <c r="G71" i="2" s="1"/>
  <c r="H71" i="2" s="1"/>
  <c r="G69" i="2"/>
  <c r="G67" i="2"/>
  <c r="G66" i="2"/>
  <c r="G68" i="2" s="1"/>
  <c r="H68" i="2" s="1"/>
  <c r="G64" i="2"/>
  <c r="G63" i="2"/>
  <c r="G61" i="2"/>
  <c r="G60" i="2"/>
  <c r="G62" i="2" s="1"/>
  <c r="H62" i="2" s="1"/>
  <c r="G58" i="2"/>
  <c r="G59" i="2" s="1"/>
  <c r="H59" i="2" s="1"/>
  <c r="G57" i="2"/>
  <c r="G55" i="2"/>
  <c r="G54" i="2"/>
  <c r="G56" i="2" s="1"/>
  <c r="H56" i="2" s="1"/>
  <c r="G52" i="2"/>
  <c r="G51" i="2"/>
  <c r="G49" i="2"/>
  <c r="G48" i="2"/>
  <c r="G46" i="2"/>
  <c r="G45" i="2"/>
  <c r="G43" i="2"/>
  <c r="G42" i="2"/>
  <c r="G40" i="2"/>
  <c r="G39" i="2"/>
  <c r="G37" i="2"/>
  <c r="G36" i="2"/>
  <c r="G38" i="2" s="1"/>
  <c r="H38" i="2" s="1"/>
  <c r="G34" i="2"/>
  <c r="G33" i="2"/>
  <c r="G31" i="2"/>
  <c r="G30" i="2"/>
  <c r="G28" i="2"/>
  <c r="G27" i="2"/>
  <c r="G25" i="2"/>
  <c r="G24" i="2"/>
  <c r="G26" i="2" s="1"/>
  <c r="H26" i="2" s="1"/>
  <c r="G22" i="2"/>
  <c r="G21" i="2"/>
  <c r="G19" i="2"/>
  <c r="G18" i="2"/>
  <c r="G16" i="2"/>
  <c r="G15" i="2"/>
  <c r="G13" i="2"/>
  <c r="G12" i="2"/>
  <c r="G10" i="2"/>
  <c r="G9" i="2"/>
  <c r="G7" i="2"/>
  <c r="G6" i="2"/>
  <c r="G4" i="2"/>
  <c r="G3" i="2"/>
  <c r="J117" i="1"/>
  <c r="F117" i="1"/>
  <c r="J188" i="1"/>
  <c r="F188" i="1"/>
  <c r="J60" i="1"/>
  <c r="F60" i="1"/>
  <c r="J186" i="1"/>
  <c r="F186" i="1"/>
  <c r="J185" i="1"/>
  <c r="F185" i="1"/>
  <c r="J184" i="1"/>
  <c r="F184" i="1"/>
  <c r="J183" i="1"/>
  <c r="F183" i="1"/>
  <c r="J123" i="1"/>
  <c r="F123" i="1"/>
  <c r="J48" i="1"/>
  <c r="F48" i="1"/>
  <c r="J3" i="1"/>
  <c r="F3" i="1"/>
  <c r="J181" i="1"/>
  <c r="F181" i="1"/>
  <c r="J180" i="1"/>
  <c r="F180" i="1"/>
  <c r="J182" i="1"/>
  <c r="F182" i="1"/>
  <c r="J178" i="1"/>
  <c r="F178" i="1"/>
  <c r="J30" i="1"/>
  <c r="F30" i="1"/>
  <c r="J177" i="1"/>
  <c r="F177" i="1"/>
  <c r="J79" i="1"/>
  <c r="F79" i="1"/>
  <c r="J106" i="1"/>
  <c r="F106" i="1"/>
  <c r="J176" i="1"/>
  <c r="F176" i="1"/>
  <c r="J175" i="1"/>
  <c r="F175" i="1"/>
  <c r="J174" i="1"/>
  <c r="F174" i="1"/>
  <c r="J173" i="1"/>
  <c r="F173" i="1"/>
  <c r="J172" i="1"/>
  <c r="F172" i="1"/>
  <c r="J171" i="1"/>
  <c r="F171" i="1"/>
  <c r="J170" i="1"/>
  <c r="F170" i="1"/>
  <c r="J46" i="1"/>
  <c r="F46" i="1"/>
  <c r="J169" i="1"/>
  <c r="F169" i="1"/>
  <c r="J32" i="1"/>
  <c r="F32" i="1"/>
  <c r="J168" i="1"/>
  <c r="F168" i="1"/>
  <c r="J167" i="1"/>
  <c r="F167" i="1"/>
  <c r="J63" i="1"/>
  <c r="F63" i="1"/>
  <c r="J166" i="1"/>
  <c r="F166" i="1"/>
  <c r="J92" i="1"/>
  <c r="F92" i="1"/>
  <c r="J165" i="1"/>
  <c r="F165" i="1"/>
  <c r="J164" i="1"/>
  <c r="F164" i="1"/>
  <c r="J20" i="1"/>
  <c r="F20" i="1"/>
  <c r="J161" i="1"/>
  <c r="F161" i="1"/>
  <c r="J187" i="1"/>
  <c r="F187" i="1"/>
  <c r="J160" i="1"/>
  <c r="F160" i="1"/>
  <c r="J159" i="1"/>
  <c r="F159" i="1"/>
  <c r="J61" i="1"/>
  <c r="F61" i="1"/>
  <c r="J96" i="1"/>
  <c r="F96" i="1"/>
  <c r="J157" i="1"/>
  <c r="F157" i="1"/>
  <c r="J113" i="1"/>
  <c r="F113" i="1"/>
  <c r="J156" i="1"/>
  <c r="F156" i="1"/>
  <c r="J15" i="1"/>
  <c r="F15" i="1"/>
  <c r="J155" i="1"/>
  <c r="F155" i="1"/>
  <c r="J154" i="1"/>
  <c r="F154" i="1"/>
  <c r="J151" i="1"/>
  <c r="F151" i="1"/>
  <c r="J189" i="1"/>
  <c r="F189" i="1"/>
  <c r="J148" i="1"/>
  <c r="F148" i="1"/>
  <c r="J146" i="1"/>
  <c r="F146" i="1"/>
  <c r="J125" i="1"/>
  <c r="F125" i="1"/>
  <c r="J144" i="1"/>
  <c r="F144" i="1"/>
  <c r="J124" i="1"/>
  <c r="F124" i="1"/>
  <c r="J14" i="1"/>
  <c r="F14" i="1"/>
  <c r="J143" i="1"/>
  <c r="F143" i="1"/>
  <c r="J153" i="1"/>
  <c r="F153" i="1"/>
  <c r="J152" i="1"/>
  <c r="F152" i="1"/>
  <c r="J150" i="1"/>
  <c r="F150" i="1"/>
  <c r="J141" i="1"/>
  <c r="F141" i="1"/>
  <c r="J131" i="1"/>
  <c r="F131" i="1"/>
  <c r="J139" i="1"/>
  <c r="F139" i="1"/>
  <c r="J138" i="1"/>
  <c r="F138" i="1"/>
  <c r="J136" i="1"/>
  <c r="F136" i="1"/>
  <c r="J135" i="1"/>
  <c r="F135" i="1"/>
  <c r="J134" i="1"/>
  <c r="F134" i="1"/>
  <c r="J9" i="1"/>
  <c r="F9" i="1"/>
  <c r="J133" i="1"/>
  <c r="F133" i="1"/>
  <c r="J132" i="1"/>
  <c r="F132" i="1"/>
  <c r="J94" i="1"/>
  <c r="F94" i="1"/>
  <c r="J129" i="1"/>
  <c r="F129" i="1"/>
  <c r="J128" i="1"/>
  <c r="F128" i="1"/>
  <c r="J147" i="1"/>
  <c r="F147" i="1"/>
  <c r="J127" i="1"/>
  <c r="F127" i="1"/>
  <c r="J2" i="1"/>
  <c r="F2" i="1"/>
  <c r="J162" i="1"/>
  <c r="F162" i="1"/>
  <c r="J44" i="1"/>
  <c r="F44" i="1"/>
  <c r="J102" i="1"/>
  <c r="F102" i="1"/>
  <c r="J137" i="1"/>
  <c r="F137" i="1"/>
  <c r="J122" i="1"/>
  <c r="F122" i="1"/>
  <c r="J121" i="1"/>
  <c r="F121" i="1"/>
  <c r="J120" i="1"/>
  <c r="F120" i="1"/>
  <c r="J119" i="1"/>
  <c r="F119" i="1"/>
  <c r="J27" i="1"/>
  <c r="F27" i="1"/>
  <c r="J118" i="1"/>
  <c r="F118" i="1"/>
  <c r="J23" i="1"/>
  <c r="F23" i="1"/>
  <c r="J84" i="1"/>
  <c r="F84" i="1"/>
  <c r="J65" i="1"/>
  <c r="F65" i="1"/>
  <c r="J111" i="1"/>
  <c r="F111" i="1"/>
  <c r="J11" i="1"/>
  <c r="F11" i="1"/>
  <c r="J158" i="1"/>
  <c r="F158" i="1"/>
  <c r="J116" i="1"/>
  <c r="F116" i="1"/>
  <c r="J115" i="1"/>
  <c r="F115" i="1"/>
  <c r="J114" i="1"/>
  <c r="F114" i="1"/>
  <c r="J112" i="1"/>
  <c r="F112" i="1"/>
  <c r="J93" i="1"/>
  <c r="F93" i="1"/>
  <c r="J110" i="1"/>
  <c r="F110" i="1"/>
  <c r="J140" i="1"/>
  <c r="F140" i="1"/>
  <c r="J109" i="1"/>
  <c r="F109" i="1"/>
  <c r="J108" i="1"/>
  <c r="F108" i="1"/>
  <c r="J81" i="1"/>
  <c r="F81" i="1"/>
  <c r="J86" i="1"/>
  <c r="F86" i="1"/>
  <c r="J103" i="1"/>
  <c r="F103" i="1"/>
  <c r="J40" i="1"/>
  <c r="F40" i="1"/>
  <c r="J6" i="1"/>
  <c r="F6" i="1"/>
  <c r="J58" i="1"/>
  <c r="F58" i="1"/>
  <c r="J100" i="1"/>
  <c r="F100" i="1"/>
  <c r="J149" i="1"/>
  <c r="F149" i="1"/>
  <c r="J99" i="1"/>
  <c r="F99" i="1"/>
  <c r="J145" i="1"/>
  <c r="F145" i="1"/>
  <c r="J90" i="1"/>
  <c r="F90" i="1"/>
  <c r="J47" i="1"/>
  <c r="F47" i="1"/>
  <c r="J87" i="1"/>
  <c r="F87" i="1"/>
  <c r="J85" i="1"/>
  <c r="F85" i="1"/>
  <c r="J83" i="1"/>
  <c r="F83" i="1"/>
  <c r="J98" i="1"/>
  <c r="F98" i="1"/>
  <c r="J95" i="1"/>
  <c r="F95" i="1"/>
  <c r="J80" i="1"/>
  <c r="F80" i="1"/>
  <c r="J33" i="1"/>
  <c r="F33" i="1"/>
  <c r="J78" i="1"/>
  <c r="F78" i="1"/>
  <c r="J75" i="1"/>
  <c r="F75" i="1"/>
  <c r="J130" i="1"/>
  <c r="F130" i="1"/>
  <c r="J74" i="1"/>
  <c r="F74" i="1"/>
  <c r="J88" i="1"/>
  <c r="F88" i="1"/>
  <c r="J73" i="1"/>
  <c r="F73" i="1"/>
  <c r="J71" i="1"/>
  <c r="F71" i="1"/>
  <c r="J70" i="1"/>
  <c r="F70" i="1"/>
  <c r="J69" i="1"/>
  <c r="F69" i="1"/>
  <c r="J68" i="1"/>
  <c r="F68" i="1"/>
  <c r="J67" i="1"/>
  <c r="F67" i="1"/>
  <c r="J66" i="1"/>
  <c r="F66" i="1"/>
  <c r="J64" i="1"/>
  <c r="F64" i="1"/>
  <c r="J62" i="1"/>
  <c r="F62" i="1"/>
  <c r="J77" i="1"/>
  <c r="F77" i="1"/>
  <c r="J56" i="1"/>
  <c r="F56" i="1"/>
  <c r="J18" i="1"/>
  <c r="F18" i="1"/>
  <c r="J55" i="1"/>
  <c r="F55" i="1"/>
  <c r="J54" i="1"/>
  <c r="F54" i="1"/>
  <c r="J28" i="1"/>
  <c r="F28" i="1"/>
  <c r="J53" i="1"/>
  <c r="F53" i="1"/>
  <c r="J52" i="1"/>
  <c r="F52" i="1"/>
  <c r="J89" i="1"/>
  <c r="F89" i="1"/>
  <c r="J101" i="1"/>
  <c r="F101" i="1"/>
  <c r="J50" i="1"/>
  <c r="F50" i="1"/>
  <c r="J49" i="1"/>
  <c r="F49" i="1"/>
  <c r="J76" i="1"/>
  <c r="F76" i="1"/>
  <c r="J45" i="1"/>
  <c r="F45" i="1"/>
  <c r="J126" i="1"/>
  <c r="F126" i="1"/>
  <c r="J142" i="1"/>
  <c r="F142" i="1"/>
  <c r="J43" i="1"/>
  <c r="F43" i="1"/>
  <c r="J42" i="1"/>
  <c r="F42" i="1"/>
  <c r="J21" i="1"/>
  <c r="F21" i="1"/>
  <c r="F41" i="1"/>
  <c r="J29" i="1"/>
  <c r="F29" i="1"/>
  <c r="J10" i="1"/>
  <c r="F10" i="1"/>
  <c r="J39" i="1"/>
  <c r="F39" i="1"/>
  <c r="J179" i="1"/>
  <c r="F179" i="1"/>
  <c r="J38" i="1"/>
  <c r="F38" i="1"/>
  <c r="J37" i="1"/>
  <c r="F37" i="1"/>
  <c r="J35" i="1"/>
  <c r="F35" i="1"/>
  <c r="J34" i="1"/>
  <c r="F34" i="1"/>
  <c r="J8" i="1"/>
  <c r="F8" i="1"/>
  <c r="J163" i="1"/>
  <c r="F163" i="1"/>
  <c r="J31" i="1"/>
  <c r="F31" i="1"/>
  <c r="J57" i="1"/>
  <c r="F57" i="1"/>
  <c r="J25" i="1"/>
  <c r="F25" i="1"/>
  <c r="J97" i="1"/>
  <c r="F97" i="1"/>
  <c r="J82" i="1"/>
  <c r="F82" i="1"/>
  <c r="J26" i="1"/>
  <c r="F26" i="1"/>
  <c r="J24" i="1"/>
  <c r="F24" i="1"/>
  <c r="J22" i="1"/>
  <c r="F22" i="1"/>
  <c r="J19" i="1"/>
  <c r="F19" i="1"/>
  <c r="J17" i="1"/>
  <c r="F17" i="1"/>
  <c r="J16" i="1"/>
  <c r="F16" i="1"/>
  <c r="J91" i="1"/>
  <c r="F91" i="1"/>
  <c r="J13" i="1"/>
  <c r="F13" i="1"/>
  <c r="J7" i="1"/>
  <c r="F7" i="1"/>
  <c r="J107" i="1"/>
  <c r="F107" i="1"/>
  <c r="J12" i="1"/>
  <c r="F12" i="1"/>
  <c r="J36" i="1"/>
  <c r="F36" i="1"/>
  <c r="J72" i="1"/>
  <c r="F72" i="1"/>
  <c r="J105" i="1"/>
  <c r="F105" i="1"/>
  <c r="J5" i="1"/>
  <c r="F5" i="1"/>
  <c r="J4" i="1"/>
  <c r="F4" i="1"/>
  <c r="D169" i="1" l="1"/>
  <c r="D67" i="1"/>
  <c r="D11" i="1"/>
  <c r="D120" i="1"/>
  <c r="D176" i="1"/>
  <c r="D52" i="1"/>
  <c r="D28" i="1"/>
  <c r="D66" i="1"/>
  <c r="D70" i="1"/>
  <c r="D99" i="1"/>
  <c r="D100" i="1"/>
  <c r="D112" i="1"/>
  <c r="D177" i="1"/>
  <c r="D34" i="1"/>
  <c r="D188" i="1"/>
  <c r="D180" i="1"/>
  <c r="D186" i="1"/>
  <c r="G14" i="2"/>
  <c r="H14" i="2" s="1"/>
  <c r="G17" i="2"/>
  <c r="H17" i="2" s="1"/>
  <c r="G137" i="2"/>
  <c r="H137" i="2" s="1"/>
  <c r="G143" i="2"/>
  <c r="H143" i="2" s="1"/>
  <c r="G230" i="2"/>
  <c r="H230" i="2" s="1"/>
  <c r="G11" i="2"/>
  <c r="H11" i="2" s="1"/>
  <c r="G203" i="2"/>
  <c r="H203" i="2" s="1"/>
  <c r="G227" i="2"/>
  <c r="H227" i="2" s="1"/>
  <c r="G8" i="2"/>
  <c r="H8" i="2" s="1"/>
  <c r="G29" i="2"/>
  <c r="H29" i="2" s="1"/>
  <c r="G182" i="2"/>
  <c r="H182" i="2" s="1"/>
  <c r="G194" i="2"/>
  <c r="H194" i="2" s="1"/>
  <c r="G200" i="2"/>
  <c r="H200" i="2" s="1"/>
  <c r="G206" i="2"/>
  <c r="H206" i="2" s="1"/>
  <c r="G218" i="2"/>
  <c r="H218" i="2" s="1"/>
  <c r="G224" i="2"/>
  <c r="H224" i="2" s="1"/>
  <c r="G257" i="2"/>
  <c r="H257" i="2" s="1"/>
  <c r="G263" i="2"/>
  <c r="H263" i="2" s="1"/>
  <c r="G281" i="2"/>
  <c r="H281" i="2" s="1"/>
  <c r="G287" i="2"/>
  <c r="H287" i="2" s="1"/>
  <c r="G293" i="2"/>
  <c r="H293" i="2" s="1"/>
  <c r="G23" i="2"/>
  <c r="H23" i="2" s="1"/>
  <c r="G50" i="2"/>
  <c r="H50" i="2" s="1"/>
  <c r="G155" i="2"/>
  <c r="H155" i="2" s="1"/>
  <c r="G251" i="2"/>
  <c r="H251" i="2" s="1"/>
  <c r="G20" i="2"/>
  <c r="H20" i="2" s="1"/>
  <c r="G35" i="2"/>
  <c r="H35" i="2" s="1"/>
  <c r="G41" i="2"/>
  <c r="H41" i="2" s="1"/>
  <c r="G77" i="2"/>
  <c r="H77" i="2" s="1"/>
  <c r="G98" i="2"/>
  <c r="H98" i="2" s="1"/>
  <c r="G146" i="2"/>
  <c r="H146" i="2" s="1"/>
  <c r="G152" i="2"/>
  <c r="H152" i="2" s="1"/>
  <c r="G179" i="2"/>
  <c r="H179" i="2" s="1"/>
  <c r="G185" i="2"/>
  <c r="H185" i="2" s="1"/>
  <c r="G191" i="2"/>
  <c r="H191" i="2" s="1"/>
  <c r="G242" i="2"/>
  <c r="H242" i="2" s="1"/>
  <c r="G248" i="2"/>
  <c r="H248" i="2" s="1"/>
  <c r="G299" i="2"/>
  <c r="H299" i="2" s="1"/>
  <c r="G305" i="2"/>
  <c r="H305" i="2" s="1"/>
  <c r="G311" i="2"/>
  <c r="H311" i="2" s="1"/>
  <c r="G338" i="2"/>
  <c r="H338" i="2" s="1"/>
  <c r="G344" i="2"/>
  <c r="H344" i="2" s="1"/>
  <c r="G362" i="2"/>
  <c r="H362" i="2" s="1"/>
  <c r="G368" i="2"/>
  <c r="H368" i="2" s="1"/>
  <c r="G374" i="2"/>
  <c r="H374" i="2" s="1"/>
  <c r="G380" i="2"/>
  <c r="H380" i="2" s="1"/>
  <c r="G386" i="2"/>
  <c r="H386" i="2" s="1"/>
  <c r="G392" i="2"/>
  <c r="H392" i="2" s="1"/>
  <c r="G398" i="2"/>
  <c r="H398" i="2" s="1"/>
  <c r="G404" i="2"/>
  <c r="H404" i="2" s="1"/>
  <c r="G410" i="2"/>
  <c r="H410" i="2" s="1"/>
  <c r="G416" i="2"/>
  <c r="H416" i="2" s="1"/>
  <c r="G422" i="2"/>
  <c r="H422" i="2" s="1"/>
  <c r="G428" i="2"/>
  <c r="H428" i="2" s="1"/>
  <c r="G434" i="2"/>
  <c r="H434" i="2" s="1"/>
  <c r="G440" i="2"/>
  <c r="H440" i="2" s="1"/>
  <c r="G446" i="2"/>
  <c r="H446" i="2" s="1"/>
  <c r="G452" i="2"/>
  <c r="H452" i="2" s="1"/>
  <c r="G458" i="2"/>
  <c r="H458" i="2" s="1"/>
  <c r="G464" i="2"/>
  <c r="H464" i="2" s="1"/>
  <c r="G470" i="2"/>
  <c r="H470" i="2" s="1"/>
  <c r="G476" i="2"/>
  <c r="H476" i="2" s="1"/>
  <c r="G482" i="2"/>
  <c r="H482" i="2" s="1"/>
  <c r="G488" i="2"/>
  <c r="H488" i="2" s="1"/>
  <c r="G494" i="2"/>
  <c r="H494" i="2" s="1"/>
  <c r="G500" i="2"/>
  <c r="H500" i="2" s="1"/>
  <c r="G506" i="2"/>
  <c r="H506" i="2" s="1"/>
  <c r="G512" i="2"/>
  <c r="H512" i="2" s="1"/>
  <c r="G518" i="2"/>
  <c r="H518" i="2" s="1"/>
  <c r="G5" i="2"/>
  <c r="H5" i="2" s="1"/>
  <c r="G32" i="2"/>
  <c r="H32" i="2" s="1"/>
  <c r="G89" i="2"/>
  <c r="H89" i="2" s="1"/>
  <c r="G125" i="2"/>
  <c r="H125" i="2" s="1"/>
  <c r="G170" i="2"/>
  <c r="H170" i="2" s="1"/>
  <c r="G176" i="2"/>
  <c r="H176" i="2" s="1"/>
  <c r="G209" i="2"/>
  <c r="H209" i="2" s="1"/>
  <c r="G215" i="2"/>
  <c r="H215" i="2" s="1"/>
  <c r="G266" i="2"/>
  <c r="H266" i="2" s="1"/>
  <c r="G290" i="2"/>
  <c r="H290" i="2" s="1"/>
  <c r="G323" i="2"/>
  <c r="H323" i="2" s="1"/>
  <c r="G329" i="2"/>
  <c r="H329" i="2" s="1"/>
  <c r="G335" i="2"/>
  <c r="H335" i="2" s="1"/>
  <c r="G47" i="2"/>
  <c r="H47" i="2" s="1"/>
  <c r="G53" i="2"/>
  <c r="H53" i="2" s="1"/>
  <c r="G80" i="2"/>
  <c r="H80" i="2" s="1"/>
  <c r="G95" i="2"/>
  <c r="H95" i="2" s="1"/>
  <c r="G101" i="2"/>
  <c r="H101" i="2" s="1"/>
  <c r="G83" i="2"/>
  <c r="H83" i="2" s="1"/>
  <c r="G131" i="2"/>
  <c r="H131" i="2" s="1"/>
  <c r="G44" i="2"/>
  <c r="H44" i="2" s="1"/>
  <c r="G65" i="2"/>
  <c r="H65" i="2" s="1"/>
  <c r="G92" i="2"/>
  <c r="H92" i="2" s="1"/>
  <c r="G113" i="2"/>
  <c r="H113" i="2" s="1"/>
  <c r="G140" i="2"/>
  <c r="H140" i="2" s="1"/>
  <c r="G149" i="2"/>
  <c r="H149" i="2" s="1"/>
  <c r="G164" i="2"/>
  <c r="H164" i="2" s="1"/>
  <c r="G173" i="2"/>
  <c r="H173" i="2" s="1"/>
  <c r="G188" i="2"/>
  <c r="H188" i="2" s="1"/>
  <c r="G197" i="2"/>
  <c r="H197" i="2" s="1"/>
  <c r="G212" i="2"/>
  <c r="H212" i="2" s="1"/>
  <c r="G221" i="2"/>
  <c r="H221" i="2" s="1"/>
  <c r="G236" i="2"/>
  <c r="H236" i="2" s="1"/>
  <c r="G245" i="2"/>
  <c r="H245" i="2" s="1"/>
  <c r="G260" i="2"/>
  <c r="H260" i="2" s="1"/>
  <c r="G269" i="2"/>
  <c r="H269" i="2" s="1"/>
  <c r="G275" i="2"/>
  <c r="H275" i="2" s="1"/>
  <c r="G284" i="2"/>
  <c r="H284" i="2" s="1"/>
  <c r="G302" i="2"/>
  <c r="H302" i="2" s="1"/>
  <c r="G308" i="2"/>
  <c r="H308" i="2" s="1"/>
  <c r="G317" i="2"/>
  <c r="H317" i="2" s="1"/>
  <c r="G326" i="2"/>
  <c r="H326" i="2" s="1"/>
  <c r="G332" i="2"/>
  <c r="H332" i="2" s="1"/>
  <c r="G341" i="2"/>
  <c r="H341" i="2" s="1"/>
  <c r="G350" i="2"/>
  <c r="H350" i="2" s="1"/>
  <c r="G356" i="2"/>
  <c r="H356" i="2" s="1"/>
  <c r="G278" i="2"/>
  <c r="H278" i="2" s="1"/>
  <c r="G272" i="2"/>
  <c r="H272" i="2" s="1"/>
  <c r="D101" i="1"/>
  <c r="D14" i="1"/>
  <c r="D154" i="1"/>
  <c r="D166" i="1"/>
  <c r="D57" i="1"/>
  <c r="D125" i="1"/>
  <c r="D156" i="1"/>
  <c r="D161" i="1"/>
  <c r="D162" i="1"/>
  <c r="D141" i="1"/>
  <c r="D72" i="1"/>
  <c r="D13" i="1"/>
  <c r="D82" i="1"/>
  <c r="D76" i="1"/>
  <c r="D137" i="1"/>
  <c r="D32" i="1"/>
  <c r="D175" i="1"/>
  <c r="D8" i="1"/>
  <c r="D53" i="1"/>
  <c r="D88" i="1"/>
  <c r="D98" i="1"/>
  <c r="D149" i="1"/>
  <c r="D108" i="1"/>
  <c r="D2" i="1"/>
  <c r="D9" i="1"/>
  <c r="D138" i="1"/>
  <c r="D113" i="1"/>
  <c r="D182" i="1"/>
  <c r="D185" i="1"/>
  <c r="D60" i="1"/>
  <c r="D117" i="1"/>
  <c r="D158" i="1"/>
  <c r="D119" i="1"/>
  <c r="D12" i="1"/>
  <c r="D7" i="1"/>
  <c r="D22" i="1"/>
  <c r="D26" i="1"/>
  <c r="D45" i="1"/>
  <c r="D33" i="1"/>
  <c r="D90" i="1"/>
  <c r="D134" i="1"/>
  <c r="D107" i="1"/>
  <c r="D24" i="1"/>
  <c r="D35" i="1"/>
  <c r="D126" i="1"/>
  <c r="D54" i="1"/>
  <c r="D73" i="1"/>
  <c r="D74" i="1"/>
  <c r="D83" i="1"/>
  <c r="D103" i="1"/>
  <c r="D116" i="1"/>
  <c r="D27" i="1"/>
  <c r="D127" i="1"/>
  <c r="D150" i="1"/>
  <c r="D146" i="1"/>
  <c r="D159" i="1"/>
  <c r="D168" i="1"/>
  <c r="D174" i="1"/>
  <c r="D181" i="1"/>
  <c r="D17" i="1"/>
  <c r="D29" i="1"/>
  <c r="D42" i="1"/>
  <c r="D64" i="1"/>
  <c r="D130" i="1"/>
  <c r="D85" i="1"/>
  <c r="D109" i="1"/>
  <c r="D84" i="1"/>
  <c r="D133" i="1"/>
  <c r="D152" i="1"/>
  <c r="D148" i="1"/>
  <c r="D20" i="1"/>
  <c r="D171" i="1"/>
  <c r="D4" i="1"/>
  <c r="D179" i="1"/>
  <c r="D56" i="1"/>
  <c r="D58" i="1"/>
  <c r="D140" i="1"/>
  <c r="D129" i="1"/>
  <c r="D157" i="1"/>
  <c r="D164" i="1"/>
  <c r="D123" i="1"/>
  <c r="D105" i="1"/>
  <c r="D36" i="1"/>
  <c r="D25" i="1"/>
  <c r="D31" i="1"/>
  <c r="D37" i="1"/>
  <c r="D50" i="1"/>
  <c r="D89" i="1"/>
  <c r="D55" i="1"/>
  <c r="D69" i="1"/>
  <c r="D71" i="1"/>
  <c r="D75" i="1"/>
  <c r="D47" i="1"/>
  <c r="D145" i="1"/>
  <c r="D6" i="1"/>
  <c r="D93" i="1"/>
  <c r="D114" i="1"/>
  <c r="D111" i="1"/>
  <c r="D122" i="1"/>
  <c r="D102" i="1"/>
  <c r="D147" i="1"/>
  <c r="D136" i="1"/>
  <c r="D139" i="1"/>
  <c r="D153" i="1"/>
  <c r="D151" i="1"/>
  <c r="D155" i="1"/>
  <c r="D96" i="1"/>
  <c r="D92" i="1"/>
  <c r="D63" i="1"/>
  <c r="D46" i="1"/>
  <c r="D79" i="1"/>
  <c r="D30" i="1"/>
  <c r="D3" i="1"/>
  <c r="D16" i="1"/>
  <c r="D19" i="1"/>
  <c r="D38" i="1"/>
  <c r="D39" i="1"/>
  <c r="D21" i="1"/>
  <c r="D43" i="1"/>
  <c r="D18" i="1"/>
  <c r="D77" i="1"/>
  <c r="D78" i="1"/>
  <c r="D80" i="1"/>
  <c r="D40" i="1"/>
  <c r="D86" i="1"/>
  <c r="D65" i="1"/>
  <c r="D23" i="1"/>
  <c r="D128" i="1"/>
  <c r="D94" i="1"/>
  <c r="D143" i="1"/>
  <c r="D124" i="1"/>
  <c r="D61" i="1"/>
  <c r="D160" i="1"/>
  <c r="D170" i="1"/>
  <c r="D172" i="1"/>
  <c r="D48" i="1"/>
  <c r="D183" i="1"/>
  <c r="D10" i="1"/>
  <c r="D142" i="1"/>
  <c r="D62" i="1"/>
  <c r="D95" i="1"/>
  <c r="D81" i="1"/>
  <c r="D118" i="1"/>
  <c r="D187" i="1"/>
  <c r="D173" i="1"/>
  <c r="D184" i="1"/>
  <c r="D5" i="1"/>
  <c r="D91" i="1"/>
  <c r="D97" i="1"/>
  <c r="D49" i="1"/>
  <c r="D68" i="1"/>
  <c r="D87" i="1"/>
  <c r="D110" i="1"/>
  <c r="D121" i="1"/>
  <c r="D135" i="1"/>
  <c r="D189" i="1"/>
  <c r="D165" i="1"/>
  <c r="D106" i="1"/>
  <c r="D132" i="1"/>
  <c r="D144" i="1"/>
  <c r="D163" i="1"/>
  <c r="D115" i="1"/>
  <c r="D44" i="1"/>
  <c r="D131" i="1"/>
  <c r="D15" i="1"/>
  <c r="D167" i="1"/>
  <c r="D178" i="1"/>
  <c r="D190" i="1" l="1"/>
</calcChain>
</file>

<file path=xl/sharedStrings.xml><?xml version="1.0" encoding="utf-8"?>
<sst xmlns="http://schemas.openxmlformats.org/spreadsheetml/2006/main" count="1797" uniqueCount="758">
  <si>
    <t>Library</t>
  </si>
  <si>
    <t>Town Location</t>
  </si>
  <si>
    <t>Grant amount 
with $2000 min</t>
  </si>
  <si>
    <t>Base 
Amount x Score (before min)</t>
  </si>
  <si>
    <t>Service Area
Population</t>
  </si>
  <si>
    <t>Grant = $1.50
per Person Served</t>
  </si>
  <si>
    <t>Poverty
Score</t>
  </si>
  <si>
    <t>Broadband
Access Score</t>
  </si>
  <si>
    <t>Unemployment
Score</t>
  </si>
  <si>
    <t>Score
Average</t>
  </si>
  <si>
    <t>Abbott Memorial</t>
  </si>
  <si>
    <t>POMFRET</t>
  </si>
  <si>
    <t>Ainsworth Public</t>
  </si>
  <si>
    <t>WILLIAMSTOWN</t>
  </si>
  <si>
    <t>Albany Town</t>
  </si>
  <si>
    <t>ALBANY</t>
  </si>
  <si>
    <t>Alburg Public</t>
  </si>
  <si>
    <t>ALBURGH</t>
  </si>
  <si>
    <t>Alden Balch Memorial</t>
  </si>
  <si>
    <t>LUNENBURG</t>
  </si>
  <si>
    <t>Aldrich Public</t>
  </si>
  <si>
    <t>BARRE</t>
  </si>
  <si>
    <t>Alice M. Ward Memorial</t>
  </si>
  <si>
    <t>CANAAN</t>
  </si>
  <si>
    <t>Arvin A. Brown Public</t>
  </si>
  <si>
    <t>RICHFORD</t>
  </si>
  <si>
    <t>Bailey Memorial</t>
  </si>
  <si>
    <t>CLARENDON</t>
  </si>
  <si>
    <t>Baldwin Memorial</t>
  </si>
  <si>
    <t>NEWBURY/WELLS RIVER</t>
  </si>
  <si>
    <t>Barnet Public</t>
  </si>
  <si>
    <t>BARNET</t>
  </si>
  <si>
    <t>Barton Public</t>
  </si>
  <si>
    <t>BARTON</t>
  </si>
  <si>
    <t>Baxter Memorial</t>
  </si>
  <si>
    <t>SHARON</t>
  </si>
  <si>
    <t>Belcher Memorial</t>
  </si>
  <si>
    <t>STOCKBRIDGE/GAYSVILLE</t>
  </si>
  <si>
    <t>Bennington Free</t>
  </si>
  <si>
    <t>BENNINGTON</t>
  </si>
  <si>
    <t>Benson Public</t>
  </si>
  <si>
    <t>BENSON</t>
  </si>
  <si>
    <t>Bent Northrop Memorial</t>
  </si>
  <si>
    <t>FAIRFIELD</t>
  </si>
  <si>
    <t>Bethel Public</t>
  </si>
  <si>
    <t>BETHEL</t>
  </si>
  <si>
    <t>Bixby Memorial</t>
  </si>
  <si>
    <t>VERGENNES</t>
  </si>
  <si>
    <t>Blake Memorial</t>
  </si>
  <si>
    <t>CORINTH</t>
  </si>
  <si>
    <t>Bradford Public</t>
  </si>
  <si>
    <t>BRADFORD</t>
  </si>
  <si>
    <t>Brainerd Memorial</t>
  </si>
  <si>
    <t>NORTH DANVILLE</t>
  </si>
  <si>
    <t>Brandon Free Public</t>
  </si>
  <si>
    <t>BRANDON</t>
  </si>
  <si>
    <t>Brookfield Free Public</t>
  </si>
  <si>
    <t>BROOKFIELD</t>
  </si>
  <si>
    <t>Brooks Memorial</t>
  </si>
  <si>
    <t>BRATTLEBORO</t>
  </si>
  <si>
    <t>Brown Public</t>
  </si>
  <si>
    <t>NORTHFIELD</t>
  </si>
  <si>
    <t>Brownell</t>
  </si>
  <si>
    <t>ESSEX JUNCTION</t>
  </si>
  <si>
    <t>Burnham Memorial</t>
  </si>
  <si>
    <t>COLCHESTER</t>
  </si>
  <si>
    <t>Butterfield *</t>
  </si>
  <si>
    <t>WESTMINSTER</t>
  </si>
  <si>
    <t>Cabot Public</t>
  </si>
  <si>
    <t>CABOT</t>
  </si>
  <si>
    <t>Calef Memorial</t>
  </si>
  <si>
    <t>WASHINGTON</t>
  </si>
  <si>
    <t>Carpenter Carse</t>
  </si>
  <si>
    <t>HINESBURG</t>
  </si>
  <si>
    <t>Castleton Free</t>
  </si>
  <si>
    <t>CASTLETON</t>
  </si>
  <si>
    <t>Cavendish Fletcher Community</t>
  </si>
  <si>
    <t>CAVENDISH</t>
  </si>
  <si>
    <t>Charles B. Danforth</t>
  </si>
  <si>
    <t>BARNARD</t>
  </si>
  <si>
    <t>Charlotte</t>
  </si>
  <si>
    <t>CHARLOTTE</t>
  </si>
  <si>
    <t>Chelsea Public</t>
  </si>
  <si>
    <t>CHELSEA</t>
  </si>
  <si>
    <t>Chittenden Public</t>
  </si>
  <si>
    <t>CHITTENDEN</t>
  </si>
  <si>
    <t>Cobleigh Public</t>
  </si>
  <si>
    <t>LYNDON</t>
  </si>
  <si>
    <t>Concord Library</t>
  </si>
  <si>
    <t>CONCORD</t>
  </si>
  <si>
    <t>Cornwall Free Public</t>
  </si>
  <si>
    <t>CORNWALL</t>
  </si>
  <si>
    <t>Craftsbury Public</t>
  </si>
  <si>
    <t>CRAFTSBURY</t>
  </si>
  <si>
    <t>Cutler Memorial</t>
  </si>
  <si>
    <t>PLAINFIELD</t>
  </si>
  <si>
    <t>Dailey Memorial</t>
  </si>
  <si>
    <t>DERBY</t>
  </si>
  <si>
    <t>Davies Memorial</t>
  </si>
  <si>
    <t>WATERFORD</t>
  </si>
  <si>
    <t>Deborah Rawson Memorial</t>
  </si>
  <si>
    <t>JERICHO/UNDERHILL</t>
  </si>
  <si>
    <t>Dorothy Alling Memorial</t>
  </si>
  <si>
    <t>WILLISTON</t>
  </si>
  <si>
    <t>Dorset Village Public</t>
  </si>
  <si>
    <t>DORSET</t>
  </si>
  <si>
    <t>Dover Free</t>
  </si>
  <si>
    <t>DOVER</t>
  </si>
  <si>
    <t>East Burke Community *</t>
  </si>
  <si>
    <t>BURKE</t>
  </si>
  <si>
    <t>Enosburgh Public</t>
  </si>
  <si>
    <t>ENOSBURGH</t>
  </si>
  <si>
    <t>Essex Free</t>
  </si>
  <si>
    <t>ESSEX</t>
  </si>
  <si>
    <t>Fair Haven Free</t>
  </si>
  <si>
    <t>FAIR HAVEN</t>
  </si>
  <si>
    <t>Fairfax Community</t>
  </si>
  <si>
    <t>FAIRFAX</t>
  </si>
  <si>
    <t>Fairlee Public</t>
  </si>
  <si>
    <t>FAIRLEE</t>
  </si>
  <si>
    <t>Fletcher Free</t>
  </si>
  <si>
    <t>BURLINGTON</t>
  </si>
  <si>
    <t>Fletcher Memorial</t>
  </si>
  <si>
    <t>LUDLOW</t>
  </si>
  <si>
    <t>Franklin-Grand Isle Bookmobile *</t>
  </si>
  <si>
    <t>FGI</t>
  </si>
  <si>
    <t>G. M. Kelley Community</t>
  </si>
  <si>
    <t>WOLCOTT</t>
  </si>
  <si>
    <t>George Peabody</t>
  </si>
  <si>
    <t>THETFORD/POSTMILLS</t>
  </si>
  <si>
    <t>Georgia Public</t>
  </si>
  <si>
    <t>GEORGIA</t>
  </si>
  <si>
    <t>Gilbert Hart</t>
  </si>
  <si>
    <t>WALLINGFORD</t>
  </si>
  <si>
    <t>Glover Public</t>
  </si>
  <si>
    <t>GLOVER</t>
  </si>
  <si>
    <t>Goodrich Memorial</t>
  </si>
  <si>
    <t>NEWPORT</t>
  </si>
  <si>
    <t>Grafton Public</t>
  </si>
  <si>
    <t>GRAFTON</t>
  </si>
  <si>
    <t>Grand Isle Free</t>
  </si>
  <si>
    <t>GRAND ISLE</t>
  </si>
  <si>
    <t>Greensboro Free</t>
  </si>
  <si>
    <t>GREENSBORO</t>
  </si>
  <si>
    <t>Groton Free Public</t>
  </si>
  <si>
    <t>GROTON</t>
  </si>
  <si>
    <t>Guildhall Public</t>
  </si>
  <si>
    <t>GUILDHALL</t>
  </si>
  <si>
    <t>Guilford Free</t>
  </si>
  <si>
    <t>GUILFORD</t>
  </si>
  <si>
    <t>H. F. Brigham Free</t>
  </si>
  <si>
    <t>BAKERSFIELD</t>
  </si>
  <si>
    <t>Hancock Free Public</t>
  </si>
  <si>
    <t>HANCOCK</t>
  </si>
  <si>
    <t>Hartford</t>
  </si>
  <si>
    <t>HARTFORD</t>
  </si>
  <si>
    <t>Hartland Public</t>
  </si>
  <si>
    <t>HARTLAND</t>
  </si>
  <si>
    <t>Haskell Free</t>
  </si>
  <si>
    <t>DERBY LINE</t>
  </si>
  <si>
    <t>Haston</t>
  </si>
  <si>
    <t>FRANKLIN</t>
  </si>
  <si>
    <t>Highgate Public</t>
  </si>
  <si>
    <t>HIGHGATE</t>
  </si>
  <si>
    <t xml:space="preserve">Hitchcock Museum &amp; Library </t>
  </si>
  <si>
    <t>WESTFIELD</t>
  </si>
  <si>
    <t>Huntington Public</t>
  </si>
  <si>
    <t>HUNTINGTON</t>
  </si>
  <si>
    <t>Ilsley Public</t>
  </si>
  <si>
    <t>MIDDLEBURY</t>
  </si>
  <si>
    <t>Island Pond Public</t>
  </si>
  <si>
    <t>BRIGHTON</t>
  </si>
  <si>
    <t>Isle La Motte Free Public</t>
  </si>
  <si>
    <t>ISLE LA MOTTE</t>
  </si>
  <si>
    <t>J. G. McCullough Free</t>
  </si>
  <si>
    <t xml:space="preserve">NORTH BENNINGTON </t>
  </si>
  <si>
    <t>Jamaica Memorial</t>
  </si>
  <si>
    <t>JAMAICA</t>
  </si>
  <si>
    <t>Jaquith Public</t>
  </si>
  <si>
    <t>MARSHFIELD</t>
  </si>
  <si>
    <t>Jericho Town</t>
  </si>
  <si>
    <t>JERICHO</t>
  </si>
  <si>
    <t>Jeudevine Memorial</t>
  </si>
  <si>
    <t>HARDWICK</t>
  </si>
  <si>
    <t>John W. Simpson Memorial</t>
  </si>
  <si>
    <t>EAST CRAFTSBURY</t>
  </si>
  <si>
    <t>Johnson Public</t>
  </si>
  <si>
    <t>JOHNSON</t>
  </si>
  <si>
    <t>Jones Memorial</t>
  </si>
  <si>
    <t>BARTON/ORLEANS</t>
  </si>
  <si>
    <t xml:space="preserve">Joslin Memorial </t>
  </si>
  <si>
    <t>WAITSFIELD</t>
  </si>
  <si>
    <t>Kellogg Hubbard</t>
  </si>
  <si>
    <t>MONTPELIER</t>
  </si>
  <si>
    <t>Kimball Public</t>
  </si>
  <si>
    <t>RANDOLPH</t>
  </si>
  <si>
    <t>Lanpher Memorial</t>
  </si>
  <si>
    <t>HYDE PARK</t>
  </si>
  <si>
    <t>Latham Memorial</t>
  </si>
  <si>
    <t>THETFORD</t>
  </si>
  <si>
    <t>Lawrence Memorial</t>
  </si>
  <si>
    <t>BRISTOL</t>
  </si>
  <si>
    <t>Leach Public</t>
  </si>
  <si>
    <t>IRASBURG</t>
  </si>
  <si>
    <t>Lincoln</t>
  </si>
  <si>
    <t>LINCOLN</t>
  </si>
  <si>
    <t>Lowell Community</t>
  </si>
  <si>
    <t>LOWELL</t>
  </si>
  <si>
    <t>Lydia Taft Pratt</t>
  </si>
  <si>
    <t>DUMMERSTON</t>
  </si>
  <si>
    <t xml:space="preserve">Maclure </t>
  </si>
  <si>
    <t>PITTSFORD</t>
  </si>
  <si>
    <t>Manchester Community Library</t>
  </si>
  <si>
    <t>MANCHESTER</t>
  </si>
  <si>
    <t>Marlboro Town</t>
  </si>
  <si>
    <t>MARLBORO</t>
  </si>
  <si>
    <t>Martha Canfield Memorial</t>
  </si>
  <si>
    <t>ARLINGTON</t>
  </si>
  <si>
    <t>Mary L. Blood Memorial</t>
  </si>
  <si>
    <t>WEST WINDSOR</t>
  </si>
  <si>
    <t>McIndoes Academy *</t>
  </si>
  <si>
    <t>BARNET/MCINDOES</t>
  </si>
  <si>
    <t>Middletown Springs Public</t>
  </si>
  <si>
    <t>MIDDLETOWN SPRINGS</t>
  </si>
  <si>
    <t>Milton Public</t>
  </si>
  <si>
    <t>MILTON</t>
  </si>
  <si>
    <t>Montgomery Town</t>
  </si>
  <si>
    <t>MONTGOMERY</t>
  </si>
  <si>
    <t>Moore Free</t>
  </si>
  <si>
    <t>NEWFANE</t>
  </si>
  <si>
    <t>Moretown Memorial</t>
  </si>
  <si>
    <t>MORETOWN</t>
  </si>
  <si>
    <t>Morrill Mem. &amp; Harris</t>
  </si>
  <si>
    <t>STRAFFORD</t>
  </si>
  <si>
    <t>Morristown Centennial</t>
  </si>
  <si>
    <t>MORRISTOWN</t>
  </si>
  <si>
    <t>Mount Holly Town</t>
  </si>
  <si>
    <t>MOUNT HOLLY</t>
  </si>
  <si>
    <t>New Haven Community</t>
  </si>
  <si>
    <t>NEW HAVEN</t>
  </si>
  <si>
    <t>Norman Williams Public</t>
  </si>
  <si>
    <t>WOODSTOCK</t>
  </si>
  <si>
    <t>North Hero Public</t>
  </si>
  <si>
    <t>NORTH HERO</t>
  </si>
  <si>
    <t>Norwich Public</t>
  </si>
  <si>
    <t>NORWICH</t>
  </si>
  <si>
    <t>Orwell Free Library</t>
  </si>
  <si>
    <t>ORWELL</t>
  </si>
  <si>
    <t>Pawlet Public</t>
  </si>
  <si>
    <t>PAWLET</t>
  </si>
  <si>
    <t>Peacham</t>
  </si>
  <si>
    <t>PEACHAM</t>
  </si>
  <si>
    <t>Pettee Memorial</t>
  </si>
  <si>
    <t>WILMINGTON</t>
  </si>
  <si>
    <t>Pierson</t>
  </si>
  <si>
    <t>SHELBURNE</t>
  </si>
  <si>
    <t>Platt Memorial</t>
  </si>
  <si>
    <t>SHOREHAM</t>
  </si>
  <si>
    <t>Pope Memorial</t>
  </si>
  <si>
    <t>DANVILLE</t>
  </si>
  <si>
    <t>Poultney Public</t>
  </si>
  <si>
    <t>POULTNEY</t>
  </si>
  <si>
    <t>Proctor Free</t>
  </si>
  <si>
    <t>PROCTOR</t>
  </si>
  <si>
    <t>Putney Public</t>
  </si>
  <si>
    <t>PUTNEY</t>
  </si>
  <si>
    <t xml:space="preserve">Quechee </t>
  </si>
  <si>
    <t>HARTFORD/QUECHEE</t>
  </si>
  <si>
    <t>R.K. Kittay Public</t>
  </si>
  <si>
    <t>RUPERT</t>
  </si>
  <si>
    <t>Reading Public</t>
  </si>
  <si>
    <t>READING</t>
  </si>
  <si>
    <t>Readsboro Community</t>
  </si>
  <si>
    <t>READSBORO</t>
  </si>
  <si>
    <t>Richmond Free</t>
  </si>
  <si>
    <t>RICHMOND</t>
  </si>
  <si>
    <t>Rochester Public</t>
  </si>
  <si>
    <t>ROCHESTER</t>
  </si>
  <si>
    <t>Rockingham Free Public</t>
  </si>
  <si>
    <t>ROCKINGHAM</t>
  </si>
  <si>
    <t>Roger Clark Memorial</t>
  </si>
  <si>
    <t>PITTSFIELD</t>
  </si>
  <si>
    <t>Roxbury Free</t>
  </si>
  <si>
    <t>ROXBURY</t>
  </si>
  <si>
    <t>Royalton Memorial</t>
  </si>
  <si>
    <t>ROYALTON</t>
  </si>
  <si>
    <t>Russell Memorial</t>
  </si>
  <si>
    <t>MONKTON</t>
  </si>
  <si>
    <t>Rutland Free</t>
  </si>
  <si>
    <t>RUTLAND</t>
  </si>
  <si>
    <t>S.L. Griffith Memorial Library</t>
  </si>
  <si>
    <t>DANBY</t>
  </si>
  <si>
    <t>Salisbury Free Public</t>
  </si>
  <si>
    <t>SALISBURY</t>
  </si>
  <si>
    <t>Sheldon Public</t>
  </si>
  <si>
    <t>SHELDON</t>
  </si>
  <si>
    <t>Sherburne Memorial</t>
  </si>
  <si>
    <t>KILLINGTON</t>
  </si>
  <si>
    <t>Shrewsbury</t>
  </si>
  <si>
    <t>SHREWSBURY</t>
  </si>
  <si>
    <t>Solomon Wright Public</t>
  </si>
  <si>
    <t>POWNAL</t>
  </si>
  <si>
    <t>South Burlington</t>
  </si>
  <si>
    <t>SOUTH BURLINGTON</t>
  </si>
  <si>
    <t>South Londonderry Free</t>
  </si>
  <si>
    <t>LONDONDERRY</t>
  </si>
  <si>
    <t>South Ryegate Public</t>
  </si>
  <si>
    <t>RYEGATE, SOUTH</t>
  </si>
  <si>
    <t>Springfield Town</t>
  </si>
  <si>
    <t>SPRINGFIELD</t>
  </si>
  <si>
    <t>St. Albans Free</t>
  </si>
  <si>
    <t>SAINT ALBANS</t>
  </si>
  <si>
    <t>St. Johnsbury Athenaeum</t>
  </si>
  <si>
    <t>SAINT JOHNSBURY</t>
  </si>
  <si>
    <t>Stamford Community</t>
  </si>
  <si>
    <t>STAMFORD</t>
  </si>
  <si>
    <t>Starksboro Public</t>
  </si>
  <si>
    <t>STARKSBORO</t>
  </si>
  <si>
    <t>Stowe Free</t>
  </si>
  <si>
    <t>STOWE</t>
  </si>
  <si>
    <t>Swanton Public</t>
  </si>
  <si>
    <t>SWANTON</t>
  </si>
  <si>
    <t>Tenney Memorial</t>
  </si>
  <si>
    <t>NEWBURY</t>
  </si>
  <si>
    <t>Tinmouth</t>
  </si>
  <si>
    <t>TINMOUTH</t>
  </si>
  <si>
    <t>Townshend Public</t>
  </si>
  <si>
    <t>TOWNSHEND</t>
  </si>
  <si>
    <t>Tunbridge Public</t>
  </si>
  <si>
    <t>TUNBRIDGE</t>
  </si>
  <si>
    <t>Tyson</t>
  </si>
  <si>
    <t>PLYMOUTH</t>
  </si>
  <si>
    <t>Varnum Memorial</t>
  </si>
  <si>
    <t>CAMBRIDGE</t>
  </si>
  <si>
    <t>Vernon Free</t>
  </si>
  <si>
    <t>VERNON</t>
  </si>
  <si>
    <t>Vershire Community</t>
  </si>
  <si>
    <t>VERSHIRE</t>
  </si>
  <si>
    <t>Walden Community</t>
  </si>
  <si>
    <t>WALDEN</t>
  </si>
  <si>
    <t>Wardsboro Free Public</t>
  </si>
  <si>
    <t>WARDSBORO</t>
  </si>
  <si>
    <t>Warren Public</t>
  </si>
  <si>
    <t>WARREN</t>
  </si>
  <si>
    <t>Waterbury Public</t>
  </si>
  <si>
    <t>WATERBURY</t>
  </si>
  <si>
    <t>Waterville Town</t>
  </si>
  <si>
    <t>WATERVILLE</t>
  </si>
  <si>
    <t>Weathersfield Proctor</t>
  </si>
  <si>
    <t>WEATHERSFIELD</t>
  </si>
  <si>
    <t>Wells Village</t>
  </si>
  <si>
    <t>WELLS</t>
  </si>
  <si>
    <t>West Burke</t>
  </si>
  <si>
    <t xml:space="preserve">WEST BURKE </t>
  </si>
  <si>
    <t>West Fairlee Free Public</t>
  </si>
  <si>
    <t>WEST FAIRLEE</t>
  </si>
  <si>
    <t>West Hartford</t>
  </si>
  <si>
    <t>WEST HARTFORD</t>
  </si>
  <si>
    <t>West Rutland Public</t>
  </si>
  <si>
    <t>WEST RUTLAND</t>
  </si>
  <si>
    <t>Westford Public</t>
  </si>
  <si>
    <t>WESTFORD</t>
  </si>
  <si>
    <t>Westminster West Public</t>
  </si>
  <si>
    <t>WESTMINSTER WEST</t>
  </si>
  <si>
    <t>Whiting (Chester)</t>
  </si>
  <si>
    <t>CHESTER</t>
  </si>
  <si>
    <t>Whiting Free Library (Whiting)</t>
  </si>
  <si>
    <t>WHITING</t>
  </si>
  <si>
    <t>Whitingham Free Public</t>
  </si>
  <si>
    <t>WHITINGHAM</t>
  </si>
  <si>
    <t>Wilder Memorial</t>
  </si>
  <si>
    <t>WESTON</t>
  </si>
  <si>
    <t xml:space="preserve">Windham Town </t>
  </si>
  <si>
    <t>WINDHAM</t>
  </si>
  <si>
    <t>Windsor Public</t>
  </si>
  <si>
    <t>WINDSOR</t>
  </si>
  <si>
    <t>Winhall Memorial</t>
  </si>
  <si>
    <t>WINHALL</t>
  </si>
  <si>
    <t>Winooski Memorial</t>
  </si>
  <si>
    <t>WINOOSKI</t>
  </si>
  <si>
    <t>Wm. &amp; Lucy Rand Memorial</t>
  </si>
  <si>
    <t>TROY</t>
  </si>
  <si>
    <t>Woodbury Community</t>
  </si>
  <si>
    <t>WOODBURY</t>
  </si>
  <si>
    <t>Worthen Library (South Hero)</t>
  </si>
  <si>
    <t>SOUTH HERO</t>
  </si>
  <si>
    <t>Total</t>
  </si>
  <si>
    <t>* Libraries that do not receive tax support and are not the sole libraries in their town are alotted the base $2000 amount.</t>
  </si>
  <si>
    <t>Poverty</t>
  </si>
  <si>
    <t>Town</t>
  </si>
  <si>
    <t>Starting value</t>
  </si>
  <si>
    <t>Household poverty %</t>
  </si>
  <si>
    <t>% above/below state avg</t>
  </si>
  <si>
    <t>Poverty final score</t>
  </si>
  <si>
    <t>Albany town, Orleans County</t>
  </si>
  <si>
    <t>Alburgh town, Grand Isle County</t>
  </si>
  <si>
    <t>Arlington town, Bennington County</t>
  </si>
  <si>
    <t>Bakersfield town, Franklin County</t>
  </si>
  <si>
    <t>Barnard town, Windsor County</t>
  </si>
  <si>
    <t>Barnet town, Caledonia County</t>
  </si>
  <si>
    <t>Barre city, Washington County</t>
  </si>
  <si>
    <t>Barton town, Orleans County</t>
  </si>
  <si>
    <t>Bennington town, Bennington County</t>
  </si>
  <si>
    <t>Benson town, Rutland County</t>
  </si>
  <si>
    <t>Bethel town, Windsor County</t>
  </si>
  <si>
    <t>Bradford town, Orange County</t>
  </si>
  <si>
    <t>Brandon town, Rutland County</t>
  </si>
  <si>
    <t>Brattleboro town, Windham County</t>
  </si>
  <si>
    <t>Brighton town, Essex County</t>
  </si>
  <si>
    <t>Bristol town, Addison County</t>
  </si>
  <si>
    <t>Brookfield town, Orange County</t>
  </si>
  <si>
    <t>Burke town, Caledonia County</t>
  </si>
  <si>
    <t>Burlington city, Chittenden County</t>
  </si>
  <si>
    <t>Cabot town, Washington County</t>
  </si>
  <si>
    <t>Cambridge town, Lamoille County</t>
  </si>
  <si>
    <t>Canaan town, Essex County</t>
  </si>
  <si>
    <t>Castleton town, Rutland County</t>
  </si>
  <si>
    <t>Cavendish town, Windsor County</t>
  </si>
  <si>
    <t>Charlotte town, Chittenden County</t>
  </si>
  <si>
    <t>Chelsea town, Orange County</t>
  </si>
  <si>
    <t>Chester town, Windsor County</t>
  </si>
  <si>
    <t>Chittenden town, Rutland County</t>
  </si>
  <si>
    <t>Clarendon town, Rutland County</t>
  </si>
  <si>
    <t>Colchester town, Chittenden County</t>
  </si>
  <si>
    <t>Concord town, Essex County</t>
  </si>
  <si>
    <t>Corinth town, Orange County</t>
  </si>
  <si>
    <t>Cornwall town, Addison County</t>
  </si>
  <si>
    <t>Craftsbury town, Orleans County</t>
  </si>
  <si>
    <t>Danby town, Rutland County</t>
  </si>
  <si>
    <t>Danville town, Caledonia County</t>
  </si>
  <si>
    <t>Derby town, Orleans County</t>
  </si>
  <si>
    <t>Dorset town, Bennington County</t>
  </si>
  <si>
    <t>Dover town, Windham County</t>
  </si>
  <si>
    <t>Dummerston town, Windham County</t>
  </si>
  <si>
    <t>Enosburgh town, Franklin County</t>
  </si>
  <si>
    <t>Essex town, Chittenden County</t>
  </si>
  <si>
    <t>Fair Haven town, Rutland County</t>
  </si>
  <si>
    <t>Fairfax town, Franklin County</t>
  </si>
  <si>
    <t>Fairfield town, Franklin County</t>
  </si>
  <si>
    <t>Fairlee town, Orange County</t>
  </si>
  <si>
    <t>Franklin town, Franklin County</t>
  </si>
  <si>
    <t>Georgia town, Franklin County</t>
  </si>
  <si>
    <t>Glover town, Orleans County</t>
  </si>
  <si>
    <t>Grafton town, Windham County</t>
  </si>
  <si>
    <t>Grand Isle town, Grand Isle County</t>
  </si>
  <si>
    <t>Greensboro town, Orleans County</t>
  </si>
  <si>
    <t>Groton town, Caledonia County</t>
  </si>
  <si>
    <t>Guildhall town, Essex County</t>
  </si>
  <si>
    <t>Guilford town, Windham County</t>
  </si>
  <si>
    <t>Hancock town, Addison County</t>
  </si>
  <si>
    <t>Hardwick town, Caledonia County</t>
  </si>
  <si>
    <t>Hartford town, Windsor County</t>
  </si>
  <si>
    <t>Hartland town, Windsor County</t>
  </si>
  <si>
    <t>Highgate town, Franklin County</t>
  </si>
  <si>
    <t>Hinesburg town, Chittenden County</t>
  </si>
  <si>
    <t>Huntington town, Chittenden County</t>
  </si>
  <si>
    <t>Hyde Park town, Lamoille County</t>
  </si>
  <si>
    <t>Irasburg town, Orleans County</t>
  </si>
  <si>
    <t>Isle La Motte town, Grand Isle County</t>
  </si>
  <si>
    <t>Jamaica town, Windham County</t>
  </si>
  <si>
    <t>Jericho town, Chittenden County</t>
  </si>
  <si>
    <t>Johnson town, Lamoille County</t>
  </si>
  <si>
    <t>Killington town, Rutland County</t>
  </si>
  <si>
    <t>Lincoln town, Addison County</t>
  </si>
  <si>
    <t>Londonderry town, Windham County</t>
  </si>
  <si>
    <t>Lowell town, Orleans County</t>
  </si>
  <si>
    <t>Ludlow town, Windsor County</t>
  </si>
  <si>
    <t>Lunenburg town, Essex County</t>
  </si>
  <si>
    <t>Lyndon town, Caledonia County</t>
  </si>
  <si>
    <t>Manchester town, Bennington County</t>
  </si>
  <si>
    <t>Marlboro town, Windham County</t>
  </si>
  <si>
    <t>Marshfield town, Washington County</t>
  </si>
  <si>
    <t>Middlebury town, Addison County</t>
  </si>
  <si>
    <t>Middletown Springs town, Rutland County</t>
  </si>
  <si>
    <t>Milton town, Chittenden County</t>
  </si>
  <si>
    <t>Monkton town, Addison County</t>
  </si>
  <si>
    <t>Montgomery town, Franklin County</t>
  </si>
  <si>
    <t>Montpelier city, Washington County</t>
  </si>
  <si>
    <t>Moretown town, Washington County</t>
  </si>
  <si>
    <t>Morristown town, Lamoille County</t>
  </si>
  <si>
    <t>Mount Holly town, Rutland County</t>
  </si>
  <si>
    <t>New Haven town, Addison County</t>
  </si>
  <si>
    <t>Newbury town, Orange County</t>
  </si>
  <si>
    <t>Newfane town, Windham County</t>
  </si>
  <si>
    <t>Newport city, Orleans County</t>
  </si>
  <si>
    <t>North Hero town, Grand Isle County</t>
  </si>
  <si>
    <t>Northfield town, Washington County</t>
  </si>
  <si>
    <t>Norwich town, Windsor County</t>
  </si>
  <si>
    <t>Orwell town, Addison County</t>
  </si>
  <si>
    <t>Pawlet town, Rutland County</t>
  </si>
  <si>
    <t>Peacham town, Caledonia County</t>
  </si>
  <si>
    <t>Pittsfield town, Rutland County</t>
  </si>
  <si>
    <t>Pittsford town, Rutland County</t>
  </si>
  <si>
    <t>Plainfield town, Washington County</t>
  </si>
  <si>
    <t>Plymouth town, Windsor County</t>
  </si>
  <si>
    <t>Pomfret town, Windsor County</t>
  </si>
  <si>
    <t>Poultney town, Rutland County</t>
  </si>
  <si>
    <t>Pownal town, Bennington County</t>
  </si>
  <si>
    <t>Proctor town, Rutland County</t>
  </si>
  <si>
    <t>Putney town, Windham County</t>
  </si>
  <si>
    <t>Randolph town, Orange County</t>
  </si>
  <si>
    <t>Reading town, Windsor County</t>
  </si>
  <si>
    <t>Readsboro town, Bennington County</t>
  </si>
  <si>
    <t>Richford town, Franklin County</t>
  </si>
  <si>
    <t>Richmond town, Chittenden County</t>
  </si>
  <si>
    <t>Rochester town, Windsor County</t>
  </si>
  <si>
    <t>Rockingham town, Windham County</t>
  </si>
  <si>
    <t>Roxbury town, Washington County</t>
  </si>
  <si>
    <t>Royalton town, Windsor County</t>
  </si>
  <si>
    <t>Rupert town, Bennington County</t>
  </si>
  <si>
    <t>Rutland city, Rutland County</t>
  </si>
  <si>
    <t>Ryegate town, Caledonia County</t>
  </si>
  <si>
    <t>Salisbury town, Addison County</t>
  </si>
  <si>
    <t>Sharon town, Windsor County</t>
  </si>
  <si>
    <t>Shelburne town, Chittenden County</t>
  </si>
  <si>
    <t>Sheldon town, Franklin County</t>
  </si>
  <si>
    <t>Shoreham town, Addison County</t>
  </si>
  <si>
    <t>Shrewsbury town, Rutland County</t>
  </si>
  <si>
    <t>South Burlington city, Chittenden County</t>
  </si>
  <si>
    <t>South Hero town, Grand Isle County</t>
  </si>
  <si>
    <t>Springfield town, Windsor County</t>
  </si>
  <si>
    <t>St. Albans city, Franklin County</t>
  </si>
  <si>
    <t>St. Johnsbury town, Caledonia County</t>
  </si>
  <si>
    <t>Stamford town, Bennington County</t>
  </si>
  <si>
    <t>Starksboro town, Addison County</t>
  </si>
  <si>
    <t>Stockbridge town, Windsor County</t>
  </si>
  <si>
    <t>Stowe town, Lamoille County</t>
  </si>
  <si>
    <t>Strafford town, Orange County</t>
  </si>
  <si>
    <t>Swanton town, Franklin County</t>
  </si>
  <si>
    <t>Thetford town, Orange County</t>
  </si>
  <si>
    <t>Tinmouth town, Rutland County</t>
  </si>
  <si>
    <t>Townshend town, Windham County</t>
  </si>
  <si>
    <t>Troy town, Orleans County</t>
  </si>
  <si>
    <t>Tunbridge town, Orange County</t>
  </si>
  <si>
    <t>Vergennes city, Addison County</t>
  </si>
  <si>
    <t>Vernon town, Windham County</t>
  </si>
  <si>
    <t>Vershire town, Orange County</t>
  </si>
  <si>
    <t>Waitsfield town, Washington County</t>
  </si>
  <si>
    <t>Walden town, Caledonia County</t>
  </si>
  <si>
    <t>Wallingford town, Rutland County</t>
  </si>
  <si>
    <t>Wardsboro town, Windham County</t>
  </si>
  <si>
    <t>Warren town, Washington County</t>
  </si>
  <si>
    <t>Washington town, Orange County</t>
  </si>
  <si>
    <t>Waterbury town, Washington County</t>
  </si>
  <si>
    <t>Waterford town, Caledonia County</t>
  </si>
  <si>
    <t>Waterville town, Lamoille County</t>
  </si>
  <si>
    <t>Weathersfield town, Windsor County</t>
  </si>
  <si>
    <t>Wells town, Rutland County</t>
  </si>
  <si>
    <t>West Fairlee town, Orange County</t>
  </si>
  <si>
    <t>West Rutland town, Rutland County</t>
  </si>
  <si>
    <t>West Windsor town, Windsor County</t>
  </si>
  <si>
    <t>Westfield town, Orleans County</t>
  </si>
  <si>
    <t>Westford town, Chittenden County</t>
  </si>
  <si>
    <t>Westminster town, Windham County</t>
  </si>
  <si>
    <t>Weston town, Windsor County</t>
  </si>
  <si>
    <t>Whiting town, Addison County</t>
  </si>
  <si>
    <t>Whitingham town, Windham County</t>
  </si>
  <si>
    <t>Williamstown town, Orange County</t>
  </si>
  <si>
    <t>Williston town, Chittenden County</t>
  </si>
  <si>
    <t>Wilmington town, Windham County</t>
  </si>
  <si>
    <t>Windham town, Windham County</t>
  </si>
  <si>
    <t>Windsor town, Windsor County</t>
  </si>
  <si>
    <t>Winhall town, Bennington County</t>
  </si>
  <si>
    <t>Winooski city, Chittenden County</t>
  </si>
  <si>
    <t>Wolcott town, Lamoille County</t>
  </si>
  <si>
    <t>Woodbury town, Washington County</t>
  </si>
  <si>
    <t>Woodstock town, Windsor County</t>
  </si>
  <si>
    <t>State total average poverty:</t>
  </si>
  <si>
    <t>Connectivity</t>
  </si>
  <si>
    <t>Internet Underserved</t>
  </si>
  <si>
    <t>Connectivity final score</t>
  </si>
  <si>
    <t>Newport town, Orleans County</t>
  </si>
  <si>
    <t>West Haven town, Rutland County</t>
  </si>
  <si>
    <t>Vermont Average</t>
  </si>
  <si>
    <t>Labor Force and Unemployment</t>
  </si>
  <si>
    <t>Town/City</t>
  </si>
  <si>
    <t>Year</t>
  </si>
  <si>
    <t>Labor Force</t>
  </si>
  <si>
    <t>Employment</t>
  </si>
  <si>
    <t>Unemployment</t>
  </si>
  <si>
    <t>Unemployment Rate</t>
  </si>
  <si>
    <t>3 Year Avg Math
(Unemployed divided by
Labor Force)</t>
  </si>
  <si>
    <t>Unemployment Score</t>
  </si>
  <si>
    <t>Albany town</t>
  </si>
  <si>
    <t>Alburgh town</t>
  </si>
  <si>
    <t>Arlington town</t>
  </si>
  <si>
    <t>Bakersfield town</t>
  </si>
  <si>
    <t>Barnard town</t>
  </si>
  <si>
    <t>Barnet town</t>
  </si>
  <si>
    <t>Barre city</t>
  </si>
  <si>
    <t>Barton town</t>
  </si>
  <si>
    <t>Bennington town</t>
  </si>
  <si>
    <t>Benson town</t>
  </si>
  <si>
    <t>Bethel town</t>
  </si>
  <si>
    <t>Bradford town</t>
  </si>
  <si>
    <t>Brandon town</t>
  </si>
  <si>
    <t>Brattleboro town</t>
  </si>
  <si>
    <t>Brighton town</t>
  </si>
  <si>
    <t>Bristol town</t>
  </si>
  <si>
    <t>Brookfield town</t>
  </si>
  <si>
    <t>Burke town</t>
  </si>
  <si>
    <t>Burlington city</t>
  </si>
  <si>
    <t>Cabot town</t>
  </si>
  <si>
    <t>Cambridge town</t>
  </si>
  <si>
    <t>Canaan town</t>
  </si>
  <si>
    <t>Castleton town</t>
  </si>
  <si>
    <t>Cavendish town</t>
  </si>
  <si>
    <t>Charlotte town</t>
  </si>
  <si>
    <t>Chelsea town</t>
  </si>
  <si>
    <t>Chester town</t>
  </si>
  <si>
    <t>Chittenden town</t>
  </si>
  <si>
    <t>Clarendon town</t>
  </si>
  <si>
    <t>Colchester town</t>
  </si>
  <si>
    <t>Concord town</t>
  </si>
  <si>
    <t>Corinth town</t>
  </si>
  <si>
    <t>Cornwall town</t>
  </si>
  <si>
    <t>Craftsbury town</t>
  </si>
  <si>
    <t>Danby town</t>
  </si>
  <si>
    <t>Danville town</t>
  </si>
  <si>
    <t>Derby town</t>
  </si>
  <si>
    <t>Dorset town</t>
  </si>
  <si>
    <t>Dover town</t>
  </si>
  <si>
    <t>Dummerston town</t>
  </si>
  <si>
    <t>Enosburgh town</t>
  </si>
  <si>
    <t>Essex town</t>
  </si>
  <si>
    <t>Fair Haven town</t>
  </si>
  <si>
    <t>Fairfax town</t>
  </si>
  <si>
    <t>Fairfield town</t>
  </si>
  <si>
    <t>Fairlee town</t>
  </si>
  <si>
    <t>Franklin town</t>
  </si>
  <si>
    <t>Georgia town</t>
  </si>
  <si>
    <t>Glover town</t>
  </si>
  <si>
    <t>Grafton town</t>
  </si>
  <si>
    <t>Grand Isle town</t>
  </si>
  <si>
    <t>Greensboro town</t>
  </si>
  <si>
    <t>Groton town</t>
  </si>
  <si>
    <t>Guildhall town</t>
  </si>
  <si>
    <t>Guilford town</t>
  </si>
  <si>
    <t>Hancock town</t>
  </si>
  <si>
    <t>Hardwick town</t>
  </si>
  <si>
    <t>Hartford town</t>
  </si>
  <si>
    <t>Hartland town</t>
  </si>
  <si>
    <t>Highgate town</t>
  </si>
  <si>
    <t>Hinesburg town</t>
  </si>
  <si>
    <t>Huntington town</t>
  </si>
  <si>
    <t>Hyde Park town</t>
  </si>
  <si>
    <t>Irasburg town</t>
  </si>
  <si>
    <t>Isle La Motte town</t>
  </si>
  <si>
    <t>Jamaica town</t>
  </si>
  <si>
    <t>Jericho town</t>
  </si>
  <si>
    <t>Johnson town</t>
  </si>
  <si>
    <t>Killington town</t>
  </si>
  <si>
    <t>Lincoln town</t>
  </si>
  <si>
    <t>Londonderry town</t>
  </si>
  <si>
    <t>Lowell town</t>
  </si>
  <si>
    <t>Ludlow town</t>
  </si>
  <si>
    <t>Lunenburg town</t>
  </si>
  <si>
    <t>Lyndon town</t>
  </si>
  <si>
    <t>Manchester town</t>
  </si>
  <si>
    <t>Marlboro town</t>
  </si>
  <si>
    <t>Marshfield town</t>
  </si>
  <si>
    <t>Middlebury town</t>
  </si>
  <si>
    <t>Middletown Springs town</t>
  </si>
  <si>
    <t>Milton town</t>
  </si>
  <si>
    <t>Monkton town</t>
  </si>
  <si>
    <t>Montgomery town</t>
  </si>
  <si>
    <t>Montpelier city</t>
  </si>
  <si>
    <t>Moretown town</t>
  </si>
  <si>
    <t>Morristown town</t>
  </si>
  <si>
    <t>Mount Holly town</t>
  </si>
  <si>
    <t>New Haven town</t>
  </si>
  <si>
    <t>Newbury town</t>
  </si>
  <si>
    <t>Newfane town</t>
  </si>
  <si>
    <t>Newport city</t>
  </si>
  <si>
    <t>North Hero town</t>
  </si>
  <si>
    <t>Northfield town</t>
  </si>
  <si>
    <t>Norwich town</t>
  </si>
  <si>
    <t>Orwell town</t>
  </si>
  <si>
    <t>Pawlet town</t>
  </si>
  <si>
    <t>Peacham town</t>
  </si>
  <si>
    <t>Pittsfield town</t>
  </si>
  <si>
    <t>Pittsford town</t>
  </si>
  <si>
    <t>Plainfield town</t>
  </si>
  <si>
    <t>Plymouth town</t>
  </si>
  <si>
    <t>Pomfret town</t>
  </si>
  <si>
    <t>Poultney town</t>
  </si>
  <si>
    <t>Pownal town</t>
  </si>
  <si>
    <t>Proctor town</t>
  </si>
  <si>
    <t>Putney town</t>
  </si>
  <si>
    <t>Randolph town</t>
  </si>
  <si>
    <t>Reading town</t>
  </si>
  <si>
    <t>Readsboro town</t>
  </si>
  <si>
    <t>Richford town</t>
  </si>
  <si>
    <t>Richmond town</t>
  </si>
  <si>
    <t>Rochester town</t>
  </si>
  <si>
    <t>Rockingham town</t>
  </si>
  <si>
    <t>Roxbury town</t>
  </si>
  <si>
    <t>Royalton town</t>
  </si>
  <si>
    <t>Rupert town</t>
  </si>
  <si>
    <t>Rutland city</t>
  </si>
  <si>
    <t>Ryegate town</t>
  </si>
  <si>
    <t>Salisbury town</t>
  </si>
  <si>
    <t>Sharon town</t>
  </si>
  <si>
    <t>Shelburne town</t>
  </si>
  <si>
    <t>Sheldon town</t>
  </si>
  <si>
    <t>Shoreham town</t>
  </si>
  <si>
    <t>Shrewsbury town</t>
  </si>
  <si>
    <t>South Burlington city</t>
  </si>
  <si>
    <t>South Hero town</t>
  </si>
  <si>
    <t>Springfield town</t>
  </si>
  <si>
    <t>St. Albans city</t>
  </si>
  <si>
    <t>St. Johnsbury town</t>
  </si>
  <si>
    <t xml:space="preserve">Stamford town </t>
  </si>
  <si>
    <t>Starksboro town</t>
  </si>
  <si>
    <t>Stockbridge town</t>
  </si>
  <si>
    <t>Stowe town</t>
  </si>
  <si>
    <t>Strafford town</t>
  </si>
  <si>
    <t>Swanton town</t>
  </si>
  <si>
    <t>Thetford town</t>
  </si>
  <si>
    <t>Tinmouth town</t>
  </si>
  <si>
    <t>Townshend town</t>
  </si>
  <si>
    <t>Troy town</t>
  </si>
  <si>
    <t>Tunbridge town</t>
  </si>
  <si>
    <t>Vergennes city</t>
  </si>
  <si>
    <t>Vernon town</t>
  </si>
  <si>
    <t>Vershire town</t>
  </si>
  <si>
    <t>Waitsfield town</t>
  </si>
  <si>
    <t>Walden town</t>
  </si>
  <si>
    <t>Wallingford town</t>
  </si>
  <si>
    <t>Wardsboro town</t>
  </si>
  <si>
    <t>Warren town</t>
  </si>
  <si>
    <t>Washington town</t>
  </si>
  <si>
    <t>Waterbury town</t>
  </si>
  <si>
    <t>Waterford town</t>
  </si>
  <si>
    <t>Waterville town</t>
  </si>
  <si>
    <t>Weathersfield town</t>
  </si>
  <si>
    <t>Wells town</t>
  </si>
  <si>
    <t>West Fairlee town</t>
  </si>
  <si>
    <t>West Rutland town</t>
  </si>
  <si>
    <t>West Windsor town</t>
  </si>
  <si>
    <t>Westfield town</t>
  </si>
  <si>
    <t>Westford town</t>
  </si>
  <si>
    <t>Westminster town</t>
  </si>
  <si>
    <t>Weston town</t>
  </si>
  <si>
    <t>Whiting town</t>
  </si>
  <si>
    <t>Whitingham town</t>
  </si>
  <si>
    <t>Williamstown town</t>
  </si>
  <si>
    <t>Williston town</t>
  </si>
  <si>
    <t>Wilmington town</t>
  </si>
  <si>
    <t>Windham town</t>
  </si>
  <si>
    <t>Windsor town</t>
  </si>
  <si>
    <t>Winhall town</t>
  </si>
  <si>
    <t>Winooski city</t>
  </si>
  <si>
    <t>Wolcott town</t>
  </si>
  <si>
    <t>Woodbury town</t>
  </si>
  <si>
    <t>Woodstock town</t>
  </si>
  <si>
    <t>3 Yr</t>
  </si>
  <si>
    <t xml:space="preserve"> state average: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</si>
</sst>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&quot;$&quot;#,##0.00"/>
    <numFmt numFmtId="166" formatCode="#000"/>
    <numFmt numFmtId="167" formatCode="###,###,##0"/>
    <numFmt numFmtId="168" formatCode="#0.0"/>
    <numFmt numFmtId="169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6">
    <xf numFmtId="0" fontId="0" fillId="0" borderId="0" xfId="0"/>
    <xf numFmtId="164" fontId="0" fillId="0" borderId="0" xfId="0" applyNumberFormat="1"/>
    <xf numFmtId="0" fontId="0" fillId="0" borderId="0" xfId="0" applyFill="1"/>
    <xf numFmtId="0" fontId="3" fillId="0" borderId="0" xfId="0" applyFont="1" applyFill="1"/>
    <xf numFmtId="0" fontId="3" fillId="0" borderId="2" xfId="0" applyFont="1" applyFill="1" applyBorder="1"/>
    <xf numFmtId="0" fontId="1" fillId="0" borderId="0" xfId="0" applyFont="1"/>
    <xf numFmtId="0" fontId="0" fillId="0" borderId="0" xfId="0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0" fontId="3" fillId="0" borderId="0" xfId="1" applyFont="1" applyAlignment="1">
      <alignment horizontal="left"/>
    </xf>
    <xf numFmtId="0" fontId="3" fillId="0" borderId="0" xfId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0" fontId="3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0" fillId="0" borderId="5" xfId="0" applyBorder="1"/>
    <xf numFmtId="0" fontId="0" fillId="0" borderId="6" xfId="0" applyBorder="1"/>
    <xf numFmtId="164" fontId="0" fillId="2" borderId="6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/>
    <xf numFmtId="0" fontId="0" fillId="0" borderId="2" xfId="0" applyBorder="1"/>
    <xf numFmtId="164" fontId="0" fillId="2" borderId="2" xfId="0" applyNumberFormat="1" applyFill="1" applyBorder="1"/>
    <xf numFmtId="164" fontId="0" fillId="0" borderId="2" xfId="0" applyNumberFormat="1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0" fillId="2" borderId="11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6" xfId="0" applyNumberFormat="1" applyBorder="1" applyAlignment="1">
      <alignment horizontal="right"/>
    </xf>
    <xf numFmtId="164" fontId="0" fillId="0" borderId="7" xfId="0" applyNumberFormat="1" applyFont="1" applyBorder="1"/>
    <xf numFmtId="164" fontId="0" fillId="0" borderId="2" xfId="0" applyNumberFormat="1" applyBorder="1" applyAlignment="1">
      <alignment horizontal="right"/>
    </xf>
    <xf numFmtId="164" fontId="0" fillId="0" borderId="9" xfId="0" applyNumberFormat="1" applyFont="1" applyBorder="1"/>
    <xf numFmtId="164" fontId="0" fillId="0" borderId="14" xfId="0" applyNumberFormat="1" applyBorder="1"/>
    <xf numFmtId="164" fontId="0" fillId="0" borderId="14" xfId="0" applyNumberFormat="1" applyBorder="1" applyAlignment="1">
      <alignment horizontal="right"/>
    </xf>
    <xf numFmtId="164" fontId="0" fillId="0" borderId="15" xfId="0" applyNumberFormat="1" applyFont="1" applyBorder="1"/>
    <xf numFmtId="0" fontId="0" fillId="0" borderId="14" xfId="0" applyBorder="1"/>
    <xf numFmtId="0" fontId="1" fillId="0" borderId="17" xfId="0" applyFont="1" applyBorder="1"/>
    <xf numFmtId="0" fontId="1" fillId="0" borderId="16" xfId="0" applyFont="1" applyBorder="1"/>
    <xf numFmtId="164" fontId="1" fillId="0" borderId="16" xfId="0" applyNumberFormat="1" applyFont="1" applyBorder="1"/>
    <xf numFmtId="164" fontId="0" fillId="0" borderId="16" xfId="0" applyNumberFormat="1" applyBorder="1"/>
    <xf numFmtId="164" fontId="0" fillId="0" borderId="18" xfId="0" applyNumberFormat="1" applyBorder="1"/>
    <xf numFmtId="0" fontId="1" fillId="0" borderId="19" xfId="0" applyFont="1" applyBorder="1"/>
    <xf numFmtId="0" fontId="1" fillId="0" borderId="20" xfId="0" applyFont="1" applyBorder="1"/>
    <xf numFmtId="164" fontId="1" fillId="0" borderId="20" xfId="0" applyNumberFormat="1" applyFont="1" applyBorder="1"/>
    <xf numFmtId="3" fontId="0" fillId="0" borderId="20" xfId="0" applyNumberFormat="1" applyBorder="1" applyAlignment="1">
      <alignment horizontal="right"/>
    </xf>
    <xf numFmtId="1" fontId="0" fillId="0" borderId="13" xfId="0" applyNumberFormat="1" applyBorder="1"/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5" fillId="0" borderId="19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right"/>
    </xf>
    <xf numFmtId="0" fontId="3" fillId="0" borderId="20" xfId="0" applyFont="1" applyBorder="1"/>
    <xf numFmtId="164" fontId="5" fillId="0" borderId="20" xfId="0" applyNumberFormat="1" applyFont="1" applyBorder="1"/>
    <xf numFmtId="164" fontId="5" fillId="0" borderId="13" xfId="0" applyNumberFormat="1" applyFont="1" applyBorder="1"/>
    <xf numFmtId="0" fontId="2" fillId="0" borderId="0" xfId="1" applyFont="1" applyAlignment="1">
      <alignment horizontal="left"/>
    </xf>
    <xf numFmtId="168" fontId="0" fillId="0" borderId="0" xfId="0" applyNumberFormat="1"/>
    <xf numFmtId="0" fontId="1" fillId="3" borderId="17" xfId="0" applyFont="1" applyFill="1" applyBorder="1"/>
    <xf numFmtId="0" fontId="1" fillId="3" borderId="16" xfId="0" applyFont="1" applyFill="1" applyBorder="1"/>
    <xf numFmtId="169" fontId="1" fillId="3" borderId="18" xfId="0" applyNumberFormat="1" applyFont="1" applyFill="1" applyBorder="1"/>
    <xf numFmtId="164" fontId="1" fillId="3" borderId="16" xfId="0" applyNumberFormat="1" applyFont="1" applyFill="1" applyBorder="1"/>
    <xf numFmtId="164" fontId="1" fillId="3" borderId="18" xfId="0" applyNumberFormat="1" applyFont="1" applyFill="1" applyBorder="1"/>
    <xf numFmtId="0" fontId="2" fillId="3" borderId="17" xfId="1" applyFont="1" applyFill="1" applyBorder="1" applyAlignment="1">
      <alignment horizontal="left" wrapText="1"/>
    </xf>
    <xf numFmtId="0" fontId="2" fillId="3" borderId="16" xfId="1" applyFont="1" applyFill="1" applyBorder="1" applyAlignment="1">
      <alignment horizontal="left" wrapText="1"/>
    </xf>
    <xf numFmtId="0" fontId="2" fillId="3" borderId="16" xfId="1" applyFont="1" applyFill="1" applyBorder="1" applyAlignment="1">
      <alignment horizontal="center" wrapText="1"/>
    </xf>
    <xf numFmtId="164" fontId="2" fillId="3" borderId="16" xfId="1" applyNumberFormat="1" applyFont="1" applyFill="1" applyBorder="1" applyAlignment="1">
      <alignment horizontal="center" wrapText="1"/>
    </xf>
    <xf numFmtId="164" fontId="2" fillId="3" borderId="18" xfId="1" applyNumberFormat="1" applyFont="1" applyFill="1" applyBorder="1" applyAlignment="1">
      <alignment horizontal="center" wrapText="1"/>
    </xf>
    <xf numFmtId="0" fontId="8" fillId="8" borderId="1" xfId="0" applyFont="1" applyFill="1" applyBorder="1"/>
    <xf numFmtId="165" fontId="8" fillId="8" borderId="1" xfId="0" applyNumberFormat="1" applyFont="1" applyFill="1" applyBorder="1" applyAlignment="1">
      <alignment horizontal="center" wrapText="1"/>
    </xf>
    <xf numFmtId="165" fontId="8" fillId="6" borderId="1" xfId="0" applyNumberFormat="1" applyFont="1" applyFill="1" applyBorder="1" applyAlignment="1">
      <alignment horizontal="center" wrapText="1"/>
    </xf>
    <xf numFmtId="164" fontId="8" fillId="10" borderId="1" xfId="0" applyNumberFormat="1" applyFont="1" applyFill="1" applyBorder="1" applyAlignment="1">
      <alignment horizontal="center" wrapText="1"/>
    </xf>
    <xf numFmtId="164" fontId="3" fillId="7" borderId="22" xfId="0" applyNumberFormat="1" applyFont="1" applyFill="1" applyBorder="1"/>
    <xf numFmtId="164" fontId="3" fillId="7" borderId="25" xfId="0" applyNumberFormat="1" applyFont="1" applyFill="1" applyBorder="1"/>
    <xf numFmtId="3" fontId="8" fillId="4" borderId="1" xfId="0" applyNumberFormat="1" applyFont="1" applyFill="1" applyBorder="1" applyAlignment="1">
      <alignment horizontal="center" wrapText="1"/>
    </xf>
    <xf numFmtId="3" fontId="3" fillId="5" borderId="21" xfId="0" applyNumberFormat="1" applyFont="1" applyFill="1" applyBorder="1"/>
    <xf numFmtId="165" fontId="3" fillId="0" borderId="22" xfId="0" applyNumberFormat="1" applyFont="1" applyFill="1" applyBorder="1" applyAlignment="1">
      <alignment horizontal="right"/>
    </xf>
    <xf numFmtId="3" fontId="3" fillId="5" borderId="24" xfId="0" applyNumberFormat="1" applyFont="1" applyFill="1" applyBorder="1"/>
    <xf numFmtId="165" fontId="3" fillId="0" borderId="25" xfId="0" applyNumberFormat="1" applyFont="1" applyFill="1" applyBorder="1" applyAlignment="1">
      <alignment horizontal="right"/>
    </xf>
    <xf numFmtId="3" fontId="3" fillId="5" borderId="27" xfId="0" applyNumberFormat="1" applyFont="1" applyFill="1" applyBorder="1"/>
    <xf numFmtId="164" fontId="3" fillId="7" borderId="28" xfId="0" applyNumberFormat="1" applyFont="1" applyFill="1" applyBorder="1"/>
    <xf numFmtId="165" fontId="3" fillId="0" borderId="28" xfId="0" applyNumberFormat="1" applyFont="1" applyFill="1" applyBorder="1" applyAlignment="1">
      <alignment horizontal="right"/>
    </xf>
    <xf numFmtId="165" fontId="8" fillId="4" borderId="1" xfId="0" applyNumberFormat="1" applyFont="1" applyFill="1" applyBorder="1" applyAlignment="1">
      <alignment horizontal="center" wrapText="1"/>
    </xf>
    <xf numFmtId="165" fontId="3" fillId="5" borderId="22" xfId="0" applyNumberFormat="1" applyFont="1" applyFill="1" applyBorder="1"/>
    <xf numFmtId="165" fontId="3" fillId="5" borderId="25" xfId="0" applyNumberFormat="1" applyFont="1" applyFill="1" applyBorder="1"/>
    <xf numFmtId="165" fontId="3" fillId="5" borderId="28" xfId="0" applyNumberFormat="1" applyFont="1" applyFill="1" applyBorder="1"/>
    <xf numFmtId="165" fontId="3" fillId="9" borderId="32" xfId="0" applyNumberFormat="1" applyFont="1" applyFill="1" applyBorder="1" applyAlignment="1">
      <alignment horizontal="right"/>
    </xf>
    <xf numFmtId="165" fontId="3" fillId="9" borderId="33" xfId="0" applyNumberFormat="1" applyFont="1" applyFill="1" applyBorder="1" applyAlignment="1">
      <alignment horizontal="right"/>
    </xf>
    <xf numFmtId="165" fontId="3" fillId="9" borderId="34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center"/>
    </xf>
    <xf numFmtId="164" fontId="3" fillId="7" borderId="23" xfId="0" applyNumberFormat="1" applyFont="1" applyFill="1" applyBorder="1"/>
    <xf numFmtId="164" fontId="3" fillId="7" borderId="26" xfId="0" applyNumberFormat="1" applyFont="1" applyFill="1" applyBorder="1"/>
    <xf numFmtId="164" fontId="3" fillId="7" borderId="29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165" fontId="2" fillId="9" borderId="33" xfId="0" applyNumberFormat="1" applyFont="1" applyFill="1" applyBorder="1" applyAlignment="1">
      <alignment horizontal="right"/>
    </xf>
    <xf numFmtId="165" fontId="3" fillId="9" borderId="30" xfId="0" applyNumberFormat="1" applyFont="1" applyFill="1" applyBorder="1" applyAlignment="1">
      <alignment horizontal="right"/>
    </xf>
    <xf numFmtId="165" fontId="2" fillId="0" borderId="25" xfId="0" applyNumberFormat="1" applyFont="1" applyFill="1" applyBorder="1" applyAlignment="1">
      <alignment horizontal="right"/>
    </xf>
    <xf numFmtId="165" fontId="3" fillId="0" borderId="31" xfId="0" applyNumberFormat="1" applyFont="1" applyFill="1" applyBorder="1" applyAlignment="1">
      <alignment horizontal="right"/>
    </xf>
    <xf numFmtId="3" fontId="2" fillId="5" borderId="24" xfId="0" applyNumberFormat="1" applyFont="1" applyFill="1" applyBorder="1"/>
    <xf numFmtId="3" fontId="3" fillId="5" borderId="31" xfId="0" applyNumberFormat="1" applyFont="1" applyFill="1" applyBorder="1"/>
    <xf numFmtId="165" fontId="2" fillId="5" borderId="25" xfId="0" applyNumberFormat="1" applyFont="1" applyFill="1" applyBorder="1"/>
    <xf numFmtId="165" fontId="3" fillId="5" borderId="31" xfId="0" applyNumberFormat="1" applyFont="1" applyFill="1" applyBorder="1"/>
    <xf numFmtId="164" fontId="2" fillId="7" borderId="25" xfId="0" applyNumberFormat="1" applyFont="1" applyFill="1" applyBorder="1"/>
    <xf numFmtId="164" fontId="3" fillId="7" borderId="31" xfId="0" applyNumberFormat="1" applyFont="1" applyFill="1" applyBorder="1"/>
    <xf numFmtId="0" fontId="2" fillId="7" borderId="26" xfId="0" applyFont="1" applyFill="1" applyBorder="1"/>
    <xf numFmtId="164" fontId="3" fillId="7" borderId="35" xfId="0" applyNumberFormat="1" applyFont="1" applyFill="1" applyBorder="1"/>
    <xf numFmtId="0" fontId="3" fillId="3" borderId="0" xfId="0" applyFont="1" applyFill="1" applyAlignment="1">
      <alignment vertical="top" wrapText="1"/>
    </xf>
  </cellXfs>
  <cellStyles count="2">
    <cellStyle name="Normal" xfId="0" builtinId="0"/>
    <cellStyle name="Normal 2" xfId="1" xr:uid="{75757F81-4EB4-4244-A2EB-A533800B0A4E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3FF42-D0B1-481D-A070-AAFC3537EEE4}">
  <dimension ref="A1:J191"/>
  <sheetViews>
    <sheetView tabSelected="1" workbookViewId="0">
      <pane xSplit="2" ySplit="1" topLeftCell="C168" activePane="bottomRight" state="frozen"/>
      <selection pane="topRight" activeCell="C1" sqref="C1"/>
      <selection pane="bottomLeft" activeCell="A2" sqref="A2"/>
      <selection pane="bottomRight" activeCell="D190" sqref="D190"/>
    </sheetView>
  </sheetViews>
  <sheetFormatPr defaultRowHeight="15" x14ac:dyDescent="0.25"/>
  <cols>
    <col min="1" max="1" width="31.28515625" customWidth="1"/>
    <col min="2" max="2" width="23.5703125" bestFit="1" customWidth="1"/>
    <col min="3" max="3" width="15.5703125" style="6" customWidth="1"/>
    <col min="4" max="4" width="15.5703125" customWidth="1"/>
    <col min="5" max="5" width="12" style="7" bestFit="1" customWidth="1"/>
    <col min="6" max="6" width="15.5703125" style="8" customWidth="1"/>
    <col min="7" max="10" width="10.85546875" customWidth="1"/>
  </cols>
  <sheetData>
    <row r="1" spans="1:10" ht="45" customHeight="1" x14ac:dyDescent="0.25">
      <c r="A1" s="74" t="s">
        <v>0</v>
      </c>
      <c r="B1" s="74" t="s">
        <v>1</v>
      </c>
      <c r="C1" s="76" t="s">
        <v>2</v>
      </c>
      <c r="D1" s="75" t="s">
        <v>3</v>
      </c>
      <c r="E1" s="80" t="s">
        <v>4</v>
      </c>
      <c r="F1" s="88" t="s">
        <v>5</v>
      </c>
      <c r="G1" s="77" t="s">
        <v>6</v>
      </c>
      <c r="H1" s="77" t="s">
        <v>7</v>
      </c>
      <c r="I1" s="77" t="s">
        <v>8</v>
      </c>
      <c r="J1" s="77" t="s">
        <v>9</v>
      </c>
    </row>
    <row r="2" spans="1:10" x14ac:dyDescent="0.25">
      <c r="A2" s="3" t="s">
        <v>10</v>
      </c>
      <c r="B2" s="3" t="s">
        <v>11</v>
      </c>
      <c r="C2" s="92">
        <v>2000</v>
      </c>
      <c r="D2" s="82">
        <f t="shared" ref="D2:D40" si="0">J2*F2</f>
        <v>1378.8218314336234</v>
      </c>
      <c r="E2" s="81">
        <v>932</v>
      </c>
      <c r="F2" s="89">
        <f t="shared" ref="F2:F33" si="1">E2*1.5</f>
        <v>1398</v>
      </c>
      <c r="G2" s="78">
        <v>0.92741639522258412</v>
      </c>
      <c r="H2" s="78">
        <v>0.99255363321799306</v>
      </c>
      <c r="I2" s="78">
        <v>1.0388751033912325</v>
      </c>
      <c r="J2" s="96">
        <f t="shared" ref="J2:J40" si="2">AVERAGE(G2:I2)</f>
        <v>0.98628171061060321</v>
      </c>
    </row>
    <row r="3" spans="1:10" x14ac:dyDescent="0.25">
      <c r="A3" s="3" t="s">
        <v>12</v>
      </c>
      <c r="B3" s="3" t="s">
        <v>13</v>
      </c>
      <c r="C3" s="93">
        <v>5262.3671656205634</v>
      </c>
      <c r="D3" s="84">
        <f t="shared" si="0"/>
        <v>5262.3671656205634</v>
      </c>
      <c r="E3" s="83">
        <v>3476</v>
      </c>
      <c r="F3" s="90">
        <f t="shared" si="1"/>
        <v>5214</v>
      </c>
      <c r="G3" s="79">
        <v>0.95513288521199591</v>
      </c>
      <c r="H3" s="79">
        <v>1.0353557046979871</v>
      </c>
      <c r="I3" s="79">
        <v>1.0373406193078325</v>
      </c>
      <c r="J3" s="97">
        <f t="shared" si="2"/>
        <v>1.0092764030726051</v>
      </c>
    </row>
    <row r="4" spans="1:10" x14ac:dyDescent="0.25">
      <c r="A4" s="3" t="s">
        <v>14</v>
      </c>
      <c r="B4" s="3" t="s">
        <v>15</v>
      </c>
      <c r="C4" s="93">
        <v>2000</v>
      </c>
      <c r="D4" s="84">
        <f t="shared" si="0"/>
        <v>1500.1795907838693</v>
      </c>
      <c r="E4" s="83">
        <v>942</v>
      </c>
      <c r="F4" s="90">
        <f t="shared" si="1"/>
        <v>1413</v>
      </c>
      <c r="G4" s="79">
        <v>1.1091836518046709</v>
      </c>
      <c r="H4" s="79">
        <v>1.0730048622366291</v>
      </c>
      <c r="I4" s="79">
        <v>1.0029061585359169</v>
      </c>
      <c r="J4" s="97">
        <f t="shared" si="2"/>
        <v>1.0616982241924058</v>
      </c>
    </row>
    <row r="5" spans="1:10" x14ac:dyDescent="0.25">
      <c r="A5" s="3" t="s">
        <v>16</v>
      </c>
      <c r="B5" s="3" t="s">
        <v>17</v>
      </c>
      <c r="C5" s="93">
        <v>2758.9938086591187</v>
      </c>
      <c r="D5" s="84">
        <f t="shared" si="0"/>
        <v>2758.9938086591187</v>
      </c>
      <c r="E5" s="83">
        <v>1766</v>
      </c>
      <c r="F5" s="90">
        <f t="shared" si="1"/>
        <v>2649</v>
      </c>
      <c r="G5" s="79">
        <v>0.98255260148656376</v>
      </c>
      <c r="H5" s="79">
        <v>1.0853406352683459</v>
      </c>
      <c r="I5" s="79">
        <v>1.0566750629722921</v>
      </c>
      <c r="J5" s="97">
        <f t="shared" si="2"/>
        <v>1.0415227665757338</v>
      </c>
    </row>
    <row r="6" spans="1:10" x14ac:dyDescent="0.25">
      <c r="A6" s="3" t="s">
        <v>18</v>
      </c>
      <c r="B6" s="3" t="s">
        <v>19</v>
      </c>
      <c r="C6" s="93">
        <v>2507.2562624062448</v>
      </c>
      <c r="D6" s="84">
        <f t="shared" si="0"/>
        <v>2507.2562624062448</v>
      </c>
      <c r="E6" s="83">
        <v>1470</v>
      </c>
      <c r="F6" s="90">
        <f t="shared" si="1"/>
        <v>2205</v>
      </c>
      <c r="G6" s="79">
        <v>1.099343537414966</v>
      </c>
      <c r="H6" s="79">
        <v>1.2742519509476029</v>
      </c>
      <c r="I6" s="79">
        <v>1.0376375217139548</v>
      </c>
      <c r="J6" s="97">
        <f t="shared" si="2"/>
        <v>1.1370776700255079</v>
      </c>
    </row>
    <row r="7" spans="1:10" x14ac:dyDescent="0.25">
      <c r="A7" s="3" t="s">
        <v>20</v>
      </c>
      <c r="B7" s="3" t="s">
        <v>21</v>
      </c>
      <c r="C7" s="93">
        <v>25317.91591951282</v>
      </c>
      <c r="D7" s="84">
        <f t="shared" si="0"/>
        <v>25317.91591951282</v>
      </c>
      <c r="E7" s="83">
        <v>16385</v>
      </c>
      <c r="F7" s="90">
        <f t="shared" si="1"/>
        <v>24577.5</v>
      </c>
      <c r="G7" s="79">
        <v>1.1183615167216203</v>
      </c>
      <c r="H7" s="79">
        <v>0.93199999999999994</v>
      </c>
      <c r="I7" s="79">
        <v>1.0400157697614825</v>
      </c>
      <c r="J7" s="97">
        <f t="shared" si="2"/>
        <v>1.0301257621610342</v>
      </c>
    </row>
    <row r="8" spans="1:10" s="3" customFormat="1" x14ac:dyDescent="0.25">
      <c r="A8" s="3" t="s">
        <v>22</v>
      </c>
      <c r="B8" s="3" t="s">
        <v>23</v>
      </c>
      <c r="C8" s="93">
        <v>2000</v>
      </c>
      <c r="D8" s="84">
        <f t="shared" si="0"/>
        <v>1432.2858783586641</v>
      </c>
      <c r="E8" s="83">
        <v>880</v>
      </c>
      <c r="F8" s="90">
        <f t="shared" si="1"/>
        <v>1320</v>
      </c>
      <c r="G8" s="79">
        <v>1.0632272727272727</v>
      </c>
      <c r="H8" s="79">
        <v>1.1589170579029731</v>
      </c>
      <c r="I8" s="79">
        <v>1.0330508474576272</v>
      </c>
      <c r="J8" s="97">
        <f t="shared" si="2"/>
        <v>1.0850650593626243</v>
      </c>
    </row>
    <row r="9" spans="1:10" x14ac:dyDescent="0.25">
      <c r="A9" s="3" t="s">
        <v>24</v>
      </c>
      <c r="B9" s="3" t="s">
        <v>25</v>
      </c>
      <c r="C9" s="93">
        <v>4237.3381315622264</v>
      </c>
      <c r="D9" s="84">
        <f t="shared" si="0"/>
        <v>4237.3381315622264</v>
      </c>
      <c r="E9" s="83">
        <v>2723</v>
      </c>
      <c r="F9" s="90">
        <f t="shared" si="1"/>
        <v>4084.5</v>
      </c>
      <c r="G9" s="79">
        <v>1.0193185498711814</v>
      </c>
      <c r="H9" s="79">
        <v>1.0463911439114391</v>
      </c>
      <c r="I9" s="79">
        <v>1.0465474722564734</v>
      </c>
      <c r="J9" s="97">
        <f t="shared" si="2"/>
        <v>1.0374190553463647</v>
      </c>
    </row>
    <row r="10" spans="1:10" x14ac:dyDescent="0.25">
      <c r="A10" s="3" t="s">
        <v>26</v>
      </c>
      <c r="B10" s="3" t="s">
        <v>27</v>
      </c>
      <c r="C10" s="93">
        <v>3471.4478253923285</v>
      </c>
      <c r="D10" s="84">
        <f t="shared" si="0"/>
        <v>3471.4478253923285</v>
      </c>
      <c r="E10" s="83">
        <v>2358</v>
      </c>
      <c r="F10" s="90">
        <f t="shared" si="1"/>
        <v>3537</v>
      </c>
      <c r="G10" s="79">
        <v>0.96047455470737919</v>
      </c>
      <c r="H10" s="79">
        <v>0.94543408900083958</v>
      </c>
      <c r="I10" s="79">
        <v>1.0384915474642393</v>
      </c>
      <c r="J10" s="97">
        <f t="shared" si="2"/>
        <v>0.98146673039081944</v>
      </c>
    </row>
    <row r="11" spans="1:10" x14ac:dyDescent="0.25">
      <c r="A11" s="3" t="s">
        <v>28</v>
      </c>
      <c r="B11" s="3" t="s">
        <v>29</v>
      </c>
      <c r="C11" s="93">
        <v>2128.4124311669548</v>
      </c>
      <c r="D11" s="84">
        <f t="shared" si="0"/>
        <v>2128.4124311669548</v>
      </c>
      <c r="E11" s="83">
        <v>1376</v>
      </c>
      <c r="F11" s="90">
        <f t="shared" si="1"/>
        <v>2064</v>
      </c>
      <c r="G11" s="79">
        <v>1.0181215975011155</v>
      </c>
      <c r="H11" s="79">
        <v>1.042709117221418</v>
      </c>
      <c r="I11" s="79">
        <v>1.0327920049968768</v>
      </c>
      <c r="J11" s="97">
        <f t="shared" si="2"/>
        <v>1.0312075732398036</v>
      </c>
    </row>
    <row r="12" spans="1:10" x14ac:dyDescent="0.25">
      <c r="A12" s="3" t="s">
        <v>30</v>
      </c>
      <c r="B12" s="3" t="s">
        <v>31</v>
      </c>
      <c r="C12" s="93">
        <v>2502.220863787089</v>
      </c>
      <c r="D12" s="84">
        <f t="shared" si="0"/>
        <v>2502.220863787089</v>
      </c>
      <c r="E12" s="83">
        <v>1564</v>
      </c>
      <c r="F12" s="90">
        <f t="shared" si="1"/>
        <v>2346</v>
      </c>
      <c r="G12" s="79">
        <v>1.0058342070773263</v>
      </c>
      <c r="H12" s="79">
        <v>1.162326295585413</v>
      </c>
      <c r="I12" s="79">
        <v>1.0316104228961982</v>
      </c>
      <c r="J12" s="97">
        <f t="shared" si="2"/>
        <v>1.0665903085196458</v>
      </c>
    </row>
    <row r="13" spans="1:10" x14ac:dyDescent="0.25">
      <c r="A13" s="3" t="s">
        <v>32</v>
      </c>
      <c r="B13" s="3" t="s">
        <v>33</v>
      </c>
      <c r="C13" s="93">
        <v>2000</v>
      </c>
      <c r="D13" s="84">
        <f t="shared" si="0"/>
        <v>1972.0149161168704</v>
      </c>
      <c r="E13" s="83">
        <v>1238</v>
      </c>
      <c r="F13" s="90">
        <f t="shared" si="1"/>
        <v>1857</v>
      </c>
      <c r="G13" s="79">
        <v>1.0622054263565892</v>
      </c>
      <c r="H13" s="79">
        <v>1.0522149093351241</v>
      </c>
      <c r="I13" s="79">
        <v>1.0713872832369942</v>
      </c>
      <c r="J13" s="97">
        <f t="shared" si="2"/>
        <v>1.061935872976236</v>
      </c>
    </row>
    <row r="14" spans="1:10" x14ac:dyDescent="0.25">
      <c r="A14" s="3" t="s">
        <v>34</v>
      </c>
      <c r="B14" s="3" t="s">
        <v>35</v>
      </c>
      <c r="C14" s="93">
        <v>2177.8316736480469</v>
      </c>
      <c r="D14" s="84">
        <f t="shared" si="0"/>
        <v>2177.8316736480469</v>
      </c>
      <c r="E14" s="83">
        <v>1437</v>
      </c>
      <c r="F14" s="90">
        <f t="shared" si="1"/>
        <v>2155.5</v>
      </c>
      <c r="G14" s="79">
        <v>1.0511145251396647</v>
      </c>
      <c r="H14" s="79">
        <v>0.95199999999999996</v>
      </c>
      <c r="I14" s="79">
        <v>1.0279664402716739</v>
      </c>
      <c r="J14" s="97">
        <f t="shared" si="2"/>
        <v>1.0103603218037795</v>
      </c>
    </row>
    <row r="15" spans="1:10" x14ac:dyDescent="0.25">
      <c r="A15" s="3" t="s">
        <v>36</v>
      </c>
      <c r="B15" s="3" t="s">
        <v>37</v>
      </c>
      <c r="C15" s="93">
        <v>2000</v>
      </c>
      <c r="D15" s="84">
        <f t="shared" si="0"/>
        <v>990.98197067913054</v>
      </c>
      <c r="E15" s="83">
        <v>671</v>
      </c>
      <c r="F15" s="90">
        <f t="shared" si="1"/>
        <v>1006.5</v>
      </c>
      <c r="G15" s="79">
        <v>0.92959774436090226</v>
      </c>
      <c r="H15" s="79">
        <v>0.9870774526678141</v>
      </c>
      <c r="I15" s="79">
        <v>1.0370713623725671</v>
      </c>
      <c r="J15" s="97">
        <f t="shared" si="2"/>
        <v>0.98458218646709439</v>
      </c>
    </row>
    <row r="16" spans="1:10" x14ac:dyDescent="0.25">
      <c r="A16" s="3" t="s">
        <v>38</v>
      </c>
      <c r="B16" s="3" t="s">
        <v>39</v>
      </c>
      <c r="C16" s="93">
        <v>24544.682140474364</v>
      </c>
      <c r="D16" s="84">
        <f t="shared" si="0"/>
        <v>24544.682140474364</v>
      </c>
      <c r="E16" s="83">
        <v>16214</v>
      </c>
      <c r="F16" s="90">
        <f t="shared" si="1"/>
        <v>24321</v>
      </c>
      <c r="G16" s="79">
        <v>1.040587260034904</v>
      </c>
      <c r="H16" s="79">
        <v>0.938503007641034</v>
      </c>
      <c r="I16" s="79">
        <v>1.0485009671179883</v>
      </c>
      <c r="J16" s="97">
        <f t="shared" si="2"/>
        <v>1.0091970782646422</v>
      </c>
    </row>
    <row r="17" spans="1:10" x14ac:dyDescent="0.25">
      <c r="A17" s="3" t="s">
        <v>40</v>
      </c>
      <c r="B17" s="3" t="s">
        <v>41</v>
      </c>
      <c r="C17" s="93">
        <v>2000</v>
      </c>
      <c r="D17" s="84">
        <f t="shared" si="0"/>
        <v>1320.7918848287204</v>
      </c>
      <c r="E17" s="83">
        <v>837</v>
      </c>
      <c r="F17" s="90">
        <f t="shared" si="1"/>
        <v>1255.5</v>
      </c>
      <c r="G17" s="79">
        <v>1.0171747868453105</v>
      </c>
      <c r="H17" s="79">
        <v>1.1057704918032789</v>
      </c>
      <c r="I17" s="79">
        <v>1.033068783068783</v>
      </c>
      <c r="J17" s="97">
        <f t="shared" si="2"/>
        <v>1.0520046872391242</v>
      </c>
    </row>
    <row r="18" spans="1:10" x14ac:dyDescent="0.25">
      <c r="A18" s="3" t="s">
        <v>42</v>
      </c>
      <c r="B18" s="3" t="s">
        <v>43</v>
      </c>
      <c r="C18" s="93">
        <v>3457.2507602592295</v>
      </c>
      <c r="D18" s="84">
        <f t="shared" si="0"/>
        <v>3457.2507602592295</v>
      </c>
      <c r="E18" s="83">
        <v>2074</v>
      </c>
      <c r="F18" s="90">
        <f t="shared" si="1"/>
        <v>3111</v>
      </c>
      <c r="G18" s="79">
        <v>0.96282401157184183</v>
      </c>
      <c r="H18" s="79">
        <v>1.3394446680080481</v>
      </c>
      <c r="I18" s="79">
        <v>1.0316279069767442</v>
      </c>
      <c r="J18" s="97">
        <f t="shared" si="2"/>
        <v>1.1112988621855446</v>
      </c>
    </row>
    <row r="19" spans="1:10" x14ac:dyDescent="0.25">
      <c r="A19" s="3" t="s">
        <v>44</v>
      </c>
      <c r="B19" s="3" t="s">
        <v>45</v>
      </c>
      <c r="C19" s="93">
        <v>3278.0244639560829</v>
      </c>
      <c r="D19" s="84">
        <f t="shared" si="0"/>
        <v>3278.0244639560829</v>
      </c>
      <c r="E19" s="83">
        <v>2111</v>
      </c>
      <c r="F19" s="90">
        <f t="shared" si="1"/>
        <v>3166.5</v>
      </c>
      <c r="G19" s="79">
        <v>1.003941372735939</v>
      </c>
      <c r="H19" s="79">
        <v>1.0651417624521069</v>
      </c>
      <c r="I19" s="79">
        <v>1.0365771812080538</v>
      </c>
      <c r="J19" s="97">
        <f t="shared" si="2"/>
        <v>1.0352201054653665</v>
      </c>
    </row>
    <row r="20" spans="1:10" x14ac:dyDescent="0.25">
      <c r="A20" s="3" t="s">
        <v>46</v>
      </c>
      <c r="B20" s="3" t="s">
        <v>47</v>
      </c>
      <c r="C20" s="93">
        <v>11567.427289578834</v>
      </c>
      <c r="D20" s="84">
        <f t="shared" si="0"/>
        <v>11567.427289578834</v>
      </c>
      <c r="E20" s="83">
        <v>7802</v>
      </c>
      <c r="F20" s="90">
        <f t="shared" si="1"/>
        <v>11703</v>
      </c>
      <c r="G20" s="79">
        <v>1.0000516569200779</v>
      </c>
      <c r="H20" s="79">
        <v>0.93199999999999994</v>
      </c>
      <c r="I20" s="79">
        <v>1.0331950207468881</v>
      </c>
      <c r="J20" s="97">
        <f t="shared" si="2"/>
        <v>0.98841555922232194</v>
      </c>
    </row>
    <row r="21" spans="1:10" s="2" customFormat="1" x14ac:dyDescent="0.25">
      <c r="A21" s="3" t="s">
        <v>48</v>
      </c>
      <c r="B21" s="3" t="s">
        <v>49</v>
      </c>
      <c r="C21" s="93">
        <v>4109.8075024068839</v>
      </c>
      <c r="D21" s="84">
        <f t="shared" si="0"/>
        <v>4109.8075024068839</v>
      </c>
      <c r="E21" s="83">
        <v>2577</v>
      </c>
      <c r="F21" s="90">
        <f t="shared" si="1"/>
        <v>3865.5</v>
      </c>
      <c r="G21" s="79">
        <v>1.0517258494337109</v>
      </c>
      <c r="H21" s="79">
        <v>1.108533907427341</v>
      </c>
      <c r="I21" s="79">
        <v>1.0293463761671855</v>
      </c>
      <c r="J21" s="97">
        <f t="shared" si="2"/>
        <v>1.0632020443427459</v>
      </c>
    </row>
    <row r="22" spans="1:10" x14ac:dyDescent="0.25">
      <c r="A22" s="3" t="s">
        <v>50</v>
      </c>
      <c r="B22" s="3" t="s">
        <v>51</v>
      </c>
      <c r="C22" s="93">
        <v>4111.2666988260098</v>
      </c>
      <c r="D22" s="84">
        <f t="shared" si="0"/>
        <v>4111.2666988260098</v>
      </c>
      <c r="E22" s="83">
        <v>2713</v>
      </c>
      <c r="F22" s="90">
        <f t="shared" si="1"/>
        <v>4069.5</v>
      </c>
      <c r="G22" s="79">
        <v>1.0018207547169811</v>
      </c>
      <c r="H22" s="79">
        <v>0.99215624999999996</v>
      </c>
      <c r="I22" s="79">
        <v>1.0368130423349986</v>
      </c>
      <c r="J22" s="97">
        <f t="shared" si="2"/>
        <v>1.0102633490173265</v>
      </c>
    </row>
    <row r="23" spans="1:10" x14ac:dyDescent="0.25">
      <c r="A23" s="3" t="s">
        <v>52</v>
      </c>
      <c r="B23" s="3" t="s">
        <v>53</v>
      </c>
      <c r="C23" s="93">
        <v>3587.2428300777301</v>
      </c>
      <c r="D23" s="84">
        <f t="shared" si="0"/>
        <v>3587.2428300777301</v>
      </c>
      <c r="E23" s="83">
        <v>2206</v>
      </c>
      <c r="F23" s="90">
        <f t="shared" si="1"/>
        <v>3309</v>
      </c>
      <c r="G23" s="79">
        <v>0.95758975521305534</v>
      </c>
      <c r="H23" s="79">
        <v>1.2570173250173249</v>
      </c>
      <c r="I23" s="79">
        <v>1.0376529651710071</v>
      </c>
      <c r="J23" s="97">
        <f t="shared" si="2"/>
        <v>1.0840866818004624</v>
      </c>
    </row>
    <row r="24" spans="1:10" x14ac:dyDescent="0.25">
      <c r="A24" s="3" t="s">
        <v>54</v>
      </c>
      <c r="B24" s="3" t="s">
        <v>55</v>
      </c>
      <c r="C24" s="93">
        <v>8519.5451972643368</v>
      </c>
      <c r="D24" s="84">
        <f t="shared" si="0"/>
        <v>8519.5451972643368</v>
      </c>
      <c r="E24" s="83">
        <v>5686</v>
      </c>
      <c r="F24" s="90">
        <f t="shared" si="1"/>
        <v>8529</v>
      </c>
      <c r="G24" s="79">
        <v>0.97897682119205298</v>
      </c>
      <c r="H24" s="79">
        <v>0.97202163331530556</v>
      </c>
      <c r="I24" s="79">
        <v>1.0456759026028548</v>
      </c>
      <c r="J24" s="97">
        <f t="shared" si="2"/>
        <v>0.99889145237007115</v>
      </c>
    </row>
    <row r="25" spans="1:10" x14ac:dyDescent="0.25">
      <c r="A25" s="3" t="s">
        <v>56</v>
      </c>
      <c r="B25" s="3" t="s">
        <v>57</v>
      </c>
      <c r="C25" s="93">
        <v>2000</v>
      </c>
      <c r="D25" s="84">
        <f t="shared" si="0"/>
        <v>1932.6948863652685</v>
      </c>
      <c r="E25" s="83">
        <v>1288</v>
      </c>
      <c r="F25" s="90">
        <f t="shared" si="1"/>
        <v>1932</v>
      </c>
      <c r="G25" s="79">
        <v>1.0097517537022602</v>
      </c>
      <c r="H25" s="79">
        <v>0.96404272363150867</v>
      </c>
      <c r="I25" s="79">
        <v>1.0272845387613685</v>
      </c>
      <c r="J25" s="97">
        <f t="shared" si="2"/>
        <v>1.0003596720317125</v>
      </c>
    </row>
    <row r="26" spans="1:10" x14ac:dyDescent="0.25">
      <c r="A26" s="3" t="s">
        <v>58</v>
      </c>
      <c r="B26" s="3" t="s">
        <v>59</v>
      </c>
      <c r="C26" s="93">
        <v>17733.642896670524</v>
      </c>
      <c r="D26" s="84">
        <f t="shared" si="0"/>
        <v>17733.642896670524</v>
      </c>
      <c r="E26" s="83">
        <v>11524</v>
      </c>
      <c r="F26" s="90">
        <f t="shared" si="1"/>
        <v>17286</v>
      </c>
      <c r="G26" s="79">
        <v>1.0991033117350613</v>
      </c>
      <c r="H26" s="79">
        <v>0.94093617021276599</v>
      </c>
      <c r="I26" s="79">
        <v>1.0376493234444886</v>
      </c>
      <c r="J26" s="97">
        <f t="shared" si="2"/>
        <v>1.0258962684641053</v>
      </c>
    </row>
    <row r="27" spans="1:10" x14ac:dyDescent="0.25">
      <c r="A27" s="3" t="s">
        <v>60</v>
      </c>
      <c r="B27" s="3" t="s">
        <v>61</v>
      </c>
      <c r="C27" s="93">
        <v>9088.0839847362276</v>
      </c>
      <c r="D27" s="84">
        <f t="shared" si="0"/>
        <v>9088.0839847362276</v>
      </c>
      <c r="E27" s="83">
        <v>6144</v>
      </c>
      <c r="F27" s="90">
        <f t="shared" si="1"/>
        <v>9216</v>
      </c>
      <c r="G27" s="79">
        <v>0.9866919436495708</v>
      </c>
      <c r="H27" s="79">
        <v>0.93762947799385876</v>
      </c>
      <c r="I27" s="79">
        <v>1.0340392504712275</v>
      </c>
      <c r="J27" s="97">
        <f t="shared" si="2"/>
        <v>0.98612022403821908</v>
      </c>
    </row>
    <row r="28" spans="1:10" x14ac:dyDescent="0.25">
      <c r="A28" s="99" t="s">
        <v>62</v>
      </c>
      <c r="B28" s="3" t="s">
        <v>63</v>
      </c>
      <c r="C28" s="93">
        <v>15541.0292988294</v>
      </c>
      <c r="D28" s="84">
        <f t="shared" si="0"/>
        <v>15541.0292988294</v>
      </c>
      <c r="E28" s="83">
        <v>10603</v>
      </c>
      <c r="F28" s="90">
        <f t="shared" si="1"/>
        <v>15904.5</v>
      </c>
      <c r="G28" s="79">
        <v>0.96248316183348925</v>
      </c>
      <c r="H28" s="79">
        <v>0.94224030584380114</v>
      </c>
      <c r="I28" s="79">
        <v>1.0267165585095248</v>
      </c>
      <c r="J28" s="97">
        <f t="shared" si="2"/>
        <v>0.97714667539560507</v>
      </c>
    </row>
    <row r="29" spans="1:10" x14ac:dyDescent="0.25">
      <c r="A29" s="3" t="s">
        <v>64</v>
      </c>
      <c r="B29" s="3" t="s">
        <v>65</v>
      </c>
      <c r="C29" s="93">
        <v>25724.118553308046</v>
      </c>
      <c r="D29" s="84">
        <f t="shared" si="0"/>
        <v>25724.118553308046</v>
      </c>
      <c r="E29" s="83">
        <v>17303</v>
      </c>
      <c r="F29" s="90">
        <f t="shared" si="1"/>
        <v>25954.5</v>
      </c>
      <c r="G29" s="79">
        <v>0.99914181438998961</v>
      </c>
      <c r="H29" s="79">
        <v>0.94670360625290195</v>
      </c>
      <c r="I29" s="79">
        <v>1.0275255038566808</v>
      </c>
      <c r="J29" s="97">
        <f t="shared" si="2"/>
        <v>0.99112364149985732</v>
      </c>
    </row>
    <row r="30" spans="1:10" x14ac:dyDescent="0.25">
      <c r="A30" s="3" t="s">
        <v>66</v>
      </c>
      <c r="B30" s="3" t="s">
        <v>67</v>
      </c>
      <c r="C30" s="93">
        <v>2000</v>
      </c>
      <c r="D30" s="84">
        <f t="shared" si="0"/>
        <v>0</v>
      </c>
      <c r="E30" s="83"/>
      <c r="F30" s="90">
        <f t="shared" si="1"/>
        <v>0</v>
      </c>
      <c r="G30" s="79">
        <v>0.98597038327526132</v>
      </c>
      <c r="H30" s="79">
        <v>0.96407896360271439</v>
      </c>
      <c r="I30" s="79">
        <v>1.0253378378378379</v>
      </c>
      <c r="J30" s="97">
        <f t="shared" si="2"/>
        <v>0.99179572823860462</v>
      </c>
    </row>
    <row r="31" spans="1:10" x14ac:dyDescent="0.25">
      <c r="A31" s="3" t="s">
        <v>68</v>
      </c>
      <c r="B31" s="3" t="s">
        <v>69</v>
      </c>
      <c r="C31" s="93">
        <v>2222.4161823145723</v>
      </c>
      <c r="D31" s="84">
        <f t="shared" si="0"/>
        <v>2222.4161823145723</v>
      </c>
      <c r="E31" s="83">
        <v>1440</v>
      </c>
      <c r="F31" s="90">
        <f t="shared" si="1"/>
        <v>2160</v>
      </c>
      <c r="G31" s="79">
        <v>1.0595042075736325</v>
      </c>
      <c r="H31" s="79">
        <v>0.99371428571428566</v>
      </c>
      <c r="I31" s="79">
        <v>1.033470648815654</v>
      </c>
      <c r="J31" s="97">
        <f t="shared" si="2"/>
        <v>1.0288963807011908</v>
      </c>
    </row>
    <row r="32" spans="1:10" x14ac:dyDescent="0.25">
      <c r="A32" s="3" t="s">
        <v>70</v>
      </c>
      <c r="B32" s="3" t="s">
        <v>71</v>
      </c>
      <c r="C32" s="93">
        <v>2000</v>
      </c>
      <c r="D32" s="84">
        <f t="shared" si="0"/>
        <v>1850.77992558647</v>
      </c>
      <c r="E32" s="83">
        <v>1153</v>
      </c>
      <c r="F32" s="90">
        <f t="shared" si="1"/>
        <v>1729.5</v>
      </c>
      <c r="G32" s="79">
        <v>0.98735863874345553</v>
      </c>
      <c r="H32" s="79">
        <v>1.1759418416801291</v>
      </c>
      <c r="I32" s="79">
        <v>1.0470723306544203</v>
      </c>
      <c r="J32" s="97">
        <f t="shared" si="2"/>
        <v>1.070124270359335</v>
      </c>
    </row>
    <row r="33" spans="1:10" x14ac:dyDescent="0.25">
      <c r="A33" s="3" t="s">
        <v>72</v>
      </c>
      <c r="B33" s="3" t="s">
        <v>73</v>
      </c>
      <c r="C33" s="93">
        <v>7176.4634638745683</v>
      </c>
      <c r="D33" s="84">
        <f t="shared" si="0"/>
        <v>7176.4634638745683</v>
      </c>
      <c r="E33" s="83">
        <v>4838</v>
      </c>
      <c r="F33" s="90">
        <f t="shared" si="1"/>
        <v>7257</v>
      </c>
      <c r="G33" s="79">
        <v>1.0041010650099844</v>
      </c>
      <c r="H33" s="79">
        <v>0.93622163588390506</v>
      </c>
      <c r="I33" s="79">
        <v>1.0263839811542992</v>
      </c>
      <c r="J33" s="97">
        <f t="shared" si="2"/>
        <v>0.98890222734939626</v>
      </c>
    </row>
    <row r="34" spans="1:10" x14ac:dyDescent="0.25">
      <c r="A34" s="3" t="s">
        <v>74</v>
      </c>
      <c r="B34" s="3" t="s">
        <v>75</v>
      </c>
      <c r="C34" s="93">
        <v>7746.7535095817966</v>
      </c>
      <c r="D34" s="84">
        <f t="shared" si="0"/>
        <v>7746.7535095817966</v>
      </c>
      <c r="E34" s="83">
        <v>5160</v>
      </c>
      <c r="F34" s="90">
        <f t="shared" ref="F34:F58" si="3">E34*1.5</f>
        <v>7740</v>
      </c>
      <c r="G34" s="79">
        <v>1.0170349706353443</v>
      </c>
      <c r="H34" s="79">
        <v>0.94900087183958148</v>
      </c>
      <c r="I34" s="79">
        <v>1.0365817968978637</v>
      </c>
      <c r="J34" s="97">
        <f t="shared" si="2"/>
        <v>1.0008725464575965</v>
      </c>
    </row>
    <row r="35" spans="1:10" x14ac:dyDescent="0.25">
      <c r="A35" s="3" t="s">
        <v>76</v>
      </c>
      <c r="B35" s="3" t="s">
        <v>77</v>
      </c>
      <c r="C35" s="93">
        <v>2000</v>
      </c>
      <c r="D35" s="84">
        <f t="shared" si="0"/>
        <v>1981.4135840374981</v>
      </c>
      <c r="E35" s="83">
        <v>1329</v>
      </c>
      <c r="F35" s="90">
        <f t="shared" si="3"/>
        <v>1993.5</v>
      </c>
      <c r="G35" s="79">
        <v>0.9875654627539503</v>
      </c>
      <c r="H35" s="79">
        <v>0.95367182662538696</v>
      </c>
      <c r="I35" s="79">
        <v>1.0405739732805541</v>
      </c>
      <c r="J35" s="97">
        <f t="shared" si="2"/>
        <v>0.99393708755329724</v>
      </c>
    </row>
    <row r="36" spans="1:10" x14ac:dyDescent="0.25">
      <c r="A36" s="3" t="s">
        <v>78</v>
      </c>
      <c r="B36" s="3" t="s">
        <v>79</v>
      </c>
      <c r="C36" s="93">
        <v>2000</v>
      </c>
      <c r="D36" s="84">
        <f t="shared" si="0"/>
        <v>1254.0365397064886</v>
      </c>
      <c r="E36" s="83">
        <v>844</v>
      </c>
      <c r="F36" s="90">
        <f t="shared" si="3"/>
        <v>1266</v>
      </c>
      <c r="G36" s="79">
        <v>0.94500236966824647</v>
      </c>
      <c r="H36" s="79">
        <v>0.99166277561608296</v>
      </c>
      <c r="I36" s="79">
        <v>1.0349854227405249</v>
      </c>
      <c r="J36" s="97">
        <f t="shared" si="2"/>
        <v>0.99055018934161809</v>
      </c>
    </row>
    <row r="37" spans="1:10" x14ac:dyDescent="0.25">
      <c r="A37" s="3" t="s">
        <v>80</v>
      </c>
      <c r="B37" s="3" t="s">
        <v>81</v>
      </c>
      <c r="C37" s="93">
        <v>5479.7232011986434</v>
      </c>
      <c r="D37" s="84">
        <f t="shared" si="0"/>
        <v>5479.7232011986434</v>
      </c>
      <c r="E37" s="83">
        <v>3820</v>
      </c>
      <c r="F37" s="90">
        <f t="shared" si="3"/>
        <v>5730</v>
      </c>
      <c r="G37" s="79">
        <v>0.90496226663160662</v>
      </c>
      <c r="H37" s="79">
        <v>0.93940349021681646</v>
      </c>
      <c r="I37" s="79">
        <v>1.0245992699571496</v>
      </c>
      <c r="J37" s="97">
        <f t="shared" si="2"/>
        <v>0.95632167560185755</v>
      </c>
    </row>
    <row r="38" spans="1:10" x14ac:dyDescent="0.25">
      <c r="A38" s="3" t="s">
        <v>82</v>
      </c>
      <c r="B38" s="3" t="s">
        <v>83</v>
      </c>
      <c r="C38" s="93">
        <v>2087.9994807447451</v>
      </c>
      <c r="D38" s="84">
        <f t="shared" si="0"/>
        <v>2087.9994807447451</v>
      </c>
      <c r="E38" s="83">
        <v>1315</v>
      </c>
      <c r="F38" s="90">
        <f t="shared" si="3"/>
        <v>1972.5</v>
      </c>
      <c r="G38" s="79">
        <v>0.99900897736143635</v>
      </c>
      <c r="H38" s="79">
        <v>1.1407765957446809</v>
      </c>
      <c r="I38" s="79">
        <v>1.035879036391594</v>
      </c>
      <c r="J38" s="97">
        <f t="shared" si="2"/>
        <v>1.0585548698325704</v>
      </c>
    </row>
    <row r="39" spans="1:10" x14ac:dyDescent="0.25">
      <c r="A39" s="3" t="s">
        <v>84</v>
      </c>
      <c r="B39" s="3" t="s">
        <v>85</v>
      </c>
      <c r="C39" s="93">
        <v>2084.7959851073806</v>
      </c>
      <c r="D39" s="84">
        <f t="shared" si="0"/>
        <v>2084.7959851073806</v>
      </c>
      <c r="E39" s="83">
        <v>1389</v>
      </c>
      <c r="F39" s="90">
        <f t="shared" si="3"/>
        <v>2083.5</v>
      </c>
      <c r="G39" s="79">
        <v>0.93105032585083269</v>
      </c>
      <c r="H39" s="79">
        <v>1.0379972105997211</v>
      </c>
      <c r="I39" s="79">
        <v>1.0328185328185329</v>
      </c>
      <c r="J39" s="97">
        <f t="shared" si="2"/>
        <v>1.0006220230896956</v>
      </c>
    </row>
    <row r="40" spans="1:10" x14ac:dyDescent="0.25">
      <c r="A40" s="3" t="s">
        <v>86</v>
      </c>
      <c r="B40" s="3" t="s">
        <v>87</v>
      </c>
      <c r="C40" s="93">
        <v>16154.602827343624</v>
      </c>
      <c r="D40" s="84">
        <f t="shared" si="0"/>
        <v>16154.602827343624</v>
      </c>
      <c r="E40" s="83">
        <v>10249</v>
      </c>
      <c r="F40" s="90">
        <f t="shared" si="3"/>
        <v>15373.5</v>
      </c>
      <c r="G40" s="79">
        <v>1.0577699561821299</v>
      </c>
      <c r="H40" s="79">
        <v>1.0513505923650719</v>
      </c>
      <c r="I40" s="79">
        <v>1.0433046299762885</v>
      </c>
      <c r="J40" s="97">
        <f t="shared" si="2"/>
        <v>1.0508083928411633</v>
      </c>
    </row>
    <row r="41" spans="1:10" x14ac:dyDescent="0.25">
      <c r="A41" s="3" t="s">
        <v>88</v>
      </c>
      <c r="B41" s="3" t="s">
        <v>89</v>
      </c>
      <c r="C41" s="93">
        <v>2192.3657999999996</v>
      </c>
      <c r="D41" s="84">
        <v>2192.3657999999996</v>
      </c>
      <c r="E41" s="83">
        <v>1284</v>
      </c>
      <c r="F41" s="90">
        <f t="shared" si="3"/>
        <v>1926</v>
      </c>
      <c r="G41" s="79">
        <v>1.097</v>
      </c>
      <c r="H41" s="79">
        <v>1.264</v>
      </c>
      <c r="I41" s="79">
        <v>1.0539000000000001</v>
      </c>
      <c r="J41" s="97">
        <v>1.1382999999999999</v>
      </c>
    </row>
    <row r="42" spans="1:10" x14ac:dyDescent="0.25">
      <c r="A42" s="3" t="s">
        <v>90</v>
      </c>
      <c r="B42" s="3" t="s">
        <v>91</v>
      </c>
      <c r="C42" s="93">
        <v>2000</v>
      </c>
      <c r="D42" s="84">
        <f t="shared" ref="D42:D50" si="4">J42*F42</f>
        <v>1508.4969046662234</v>
      </c>
      <c r="E42" s="83">
        <v>1028</v>
      </c>
      <c r="F42" s="90">
        <f t="shared" si="3"/>
        <v>1542</v>
      </c>
      <c r="G42" s="79">
        <v>0.91481906614785991</v>
      </c>
      <c r="H42" s="79">
        <v>0.99901030927835044</v>
      </c>
      <c r="I42" s="79">
        <v>1.0209895052473763</v>
      </c>
      <c r="J42" s="97">
        <f t="shared" ref="J42:J50" si="5">AVERAGE(G42:I42)</f>
        <v>0.97827296022452881</v>
      </c>
    </row>
    <row r="43" spans="1:10" x14ac:dyDescent="0.25">
      <c r="A43" s="3" t="s">
        <v>92</v>
      </c>
      <c r="B43" s="3" t="s">
        <v>93</v>
      </c>
      <c r="C43" s="93">
        <v>2000</v>
      </c>
      <c r="D43" s="84">
        <f t="shared" si="4"/>
        <v>1740.7424510371122</v>
      </c>
      <c r="E43" s="83">
        <v>1139</v>
      </c>
      <c r="F43" s="90">
        <f t="shared" si="3"/>
        <v>1708.5</v>
      </c>
      <c r="G43" s="79">
        <v>0.9717619502868069</v>
      </c>
      <c r="H43" s="79">
        <v>1.0494089068825909</v>
      </c>
      <c r="I43" s="79">
        <v>1.0354445090063917</v>
      </c>
      <c r="J43" s="97">
        <f t="shared" si="5"/>
        <v>1.0188717887252632</v>
      </c>
    </row>
    <row r="44" spans="1:10" x14ac:dyDescent="0.25">
      <c r="A44" s="3" t="s">
        <v>94</v>
      </c>
      <c r="B44" s="3" t="s">
        <v>95</v>
      </c>
      <c r="C44" s="93">
        <v>2218.0521195673573</v>
      </c>
      <c r="D44" s="84">
        <f t="shared" si="4"/>
        <v>2218.0521195673573</v>
      </c>
      <c r="E44" s="83">
        <v>1430</v>
      </c>
      <c r="F44" s="90">
        <f t="shared" si="3"/>
        <v>2145</v>
      </c>
      <c r="G44" s="79">
        <v>1.0199964028776978</v>
      </c>
      <c r="H44" s="79">
        <v>1.0442448979591841</v>
      </c>
      <c r="I44" s="79">
        <v>1.0379294957608212</v>
      </c>
      <c r="J44" s="97">
        <f t="shared" si="5"/>
        <v>1.0340569321992341</v>
      </c>
    </row>
    <row r="45" spans="1:10" x14ac:dyDescent="0.25">
      <c r="A45" s="3" t="s">
        <v>96</v>
      </c>
      <c r="B45" s="3" t="s">
        <v>97</v>
      </c>
      <c r="C45" s="93">
        <v>3675.22734074556</v>
      </c>
      <c r="D45" s="84">
        <f t="shared" si="4"/>
        <v>3675.22734074556</v>
      </c>
      <c r="E45" s="83">
        <v>2403</v>
      </c>
      <c r="F45" s="90">
        <f t="shared" si="3"/>
        <v>3604.5</v>
      </c>
      <c r="G45" s="79">
        <v>0.98932629107981218</v>
      </c>
      <c r="H45" s="79">
        <v>1.0162020850040097</v>
      </c>
      <c r="I45" s="79">
        <v>1.053337492202121</v>
      </c>
      <c r="J45" s="97">
        <f t="shared" si="5"/>
        <v>1.0196219560953141</v>
      </c>
    </row>
    <row r="46" spans="1:10" x14ac:dyDescent="0.25">
      <c r="A46" s="4" t="s">
        <v>98</v>
      </c>
      <c r="B46" s="3" t="s">
        <v>99</v>
      </c>
      <c r="C46" s="93">
        <v>2339.5226503651024</v>
      </c>
      <c r="D46" s="84">
        <f t="shared" si="4"/>
        <v>2339.5226503651024</v>
      </c>
      <c r="E46" s="83">
        <v>1444</v>
      </c>
      <c r="F46" s="90">
        <f t="shared" si="3"/>
        <v>2166</v>
      </c>
      <c r="G46" s="79">
        <v>0.94147765363128488</v>
      </c>
      <c r="H46" s="79">
        <v>1.2673383458646619</v>
      </c>
      <c r="I46" s="79">
        <v>1.0315200813421455</v>
      </c>
      <c r="J46" s="97">
        <f t="shared" si="5"/>
        <v>1.0801120269460307</v>
      </c>
    </row>
    <row r="47" spans="1:10" x14ac:dyDescent="0.25">
      <c r="A47" s="4" t="s">
        <v>100</v>
      </c>
      <c r="B47" s="3" t="s">
        <v>101</v>
      </c>
      <c r="C47" s="93">
        <v>8265.2528766081305</v>
      </c>
      <c r="D47" s="84">
        <f t="shared" si="4"/>
        <v>8265.2528766081305</v>
      </c>
      <c r="E47" s="83">
        <v>5595</v>
      </c>
      <c r="F47" s="90">
        <f t="shared" si="3"/>
        <v>8392.5</v>
      </c>
      <c r="G47" s="79">
        <v>0.93503280318091453</v>
      </c>
      <c r="H47" s="79">
        <v>0.99840624999999994</v>
      </c>
      <c r="I47" s="79">
        <v>1.0210749330954505</v>
      </c>
      <c r="J47" s="97">
        <f t="shared" si="5"/>
        <v>0.98483799542545503</v>
      </c>
    </row>
    <row r="48" spans="1:10" x14ac:dyDescent="0.25">
      <c r="A48" s="4" t="s">
        <v>102</v>
      </c>
      <c r="B48" s="3" t="s">
        <v>103</v>
      </c>
      <c r="C48" s="93">
        <v>14591.609296490307</v>
      </c>
      <c r="D48" s="84">
        <f t="shared" si="4"/>
        <v>14591.609296490307</v>
      </c>
      <c r="E48" s="83">
        <v>9983</v>
      </c>
      <c r="F48" s="90">
        <f t="shared" si="3"/>
        <v>14974.5</v>
      </c>
      <c r="G48" s="79">
        <v>0.95551377410468319</v>
      </c>
      <c r="H48" s="79">
        <v>0.93979637697775742</v>
      </c>
      <c r="I48" s="79">
        <v>1.0279813036887318</v>
      </c>
      <c r="J48" s="97">
        <f t="shared" si="5"/>
        <v>0.97443048492372419</v>
      </c>
    </row>
    <row r="49" spans="1:10" x14ac:dyDescent="0.25">
      <c r="A49" s="3" t="s">
        <v>104</v>
      </c>
      <c r="B49" s="3" t="s">
        <v>105</v>
      </c>
      <c r="C49" s="93">
        <v>2528.7760259186184</v>
      </c>
      <c r="D49" s="84">
        <f t="shared" si="4"/>
        <v>2528.7760259186184</v>
      </c>
      <c r="E49" s="83">
        <v>1675</v>
      </c>
      <c r="F49" s="90">
        <f t="shared" si="3"/>
        <v>2512.5</v>
      </c>
      <c r="G49" s="79">
        <v>0.99139552238805972</v>
      </c>
      <c r="H49" s="79">
        <v>0.99272874493927132</v>
      </c>
      <c r="I49" s="79">
        <v>1.0353097934710194</v>
      </c>
      <c r="J49" s="97">
        <f t="shared" si="5"/>
        <v>1.0064780202661168</v>
      </c>
    </row>
    <row r="50" spans="1:10" x14ac:dyDescent="0.25">
      <c r="A50" s="3" t="s">
        <v>106</v>
      </c>
      <c r="B50" s="3" t="s">
        <v>107</v>
      </c>
      <c r="C50" s="93">
        <v>2000</v>
      </c>
      <c r="D50" s="84">
        <f t="shared" si="4"/>
        <v>1584.8335585377649</v>
      </c>
      <c r="E50" s="83">
        <v>1027</v>
      </c>
      <c r="F50" s="90">
        <f t="shared" si="3"/>
        <v>1540.5</v>
      </c>
      <c r="G50" s="79">
        <v>1.0540832521908472</v>
      </c>
      <c r="H50" s="79">
        <v>0.95601960784313733</v>
      </c>
      <c r="I50" s="79">
        <v>1.0762331838565022</v>
      </c>
      <c r="J50" s="97">
        <f t="shared" si="5"/>
        <v>1.0287786812968289</v>
      </c>
    </row>
    <row r="51" spans="1:10" x14ac:dyDescent="0.25">
      <c r="A51" s="3" t="s">
        <v>108</v>
      </c>
      <c r="B51" s="3" t="s">
        <v>109</v>
      </c>
      <c r="C51" s="93">
        <v>2000</v>
      </c>
      <c r="D51" s="84">
        <v>0</v>
      </c>
      <c r="E51" s="83"/>
      <c r="F51" s="90">
        <f t="shared" si="3"/>
        <v>0</v>
      </c>
      <c r="G51" s="79">
        <v>1.1601067378252168</v>
      </c>
      <c r="H51" s="79">
        <v>1.305335968379447</v>
      </c>
      <c r="I51" s="79">
        <v>1.0261465923703386</v>
      </c>
      <c r="J51" s="97">
        <v>1.1638630995250008</v>
      </c>
    </row>
    <row r="52" spans="1:10" x14ac:dyDescent="0.25">
      <c r="A52" s="99" t="s">
        <v>110</v>
      </c>
      <c r="B52" s="3" t="s">
        <v>111</v>
      </c>
      <c r="C52" s="93">
        <v>4235.3262551549351</v>
      </c>
      <c r="D52" s="84">
        <f t="shared" ref="D52:D58" si="6">J52*F52</f>
        <v>4235.3262551549351</v>
      </c>
      <c r="E52" s="83">
        <v>2766</v>
      </c>
      <c r="F52" s="90">
        <f t="shared" si="3"/>
        <v>4149</v>
      </c>
      <c r="G52" s="79">
        <v>0.99570446096654275</v>
      </c>
      <c r="H52" s="79">
        <v>1.038001558846454</v>
      </c>
      <c r="I52" s="79">
        <v>1.0287135428442233</v>
      </c>
      <c r="J52" s="97">
        <f t="shared" ref="J52:J58" si="7">AVERAGE(G52:I52)</f>
        <v>1.02080652088574</v>
      </c>
    </row>
    <row r="53" spans="1:10" s="2" customFormat="1" x14ac:dyDescent="0.25">
      <c r="A53" s="4" t="s">
        <v>112</v>
      </c>
      <c r="B53" s="3" t="s">
        <v>113</v>
      </c>
      <c r="C53" s="93">
        <v>15923.58222224678</v>
      </c>
      <c r="D53" s="84">
        <f t="shared" si="6"/>
        <v>15923.58222224678</v>
      </c>
      <c r="E53" s="83">
        <v>10864</v>
      </c>
      <c r="F53" s="90">
        <f t="shared" si="3"/>
        <v>16296</v>
      </c>
      <c r="G53" s="79">
        <v>0.96248316183348925</v>
      </c>
      <c r="H53" s="79">
        <v>0.94224030584380114</v>
      </c>
      <c r="I53" s="79">
        <v>1.0267165585095248</v>
      </c>
      <c r="J53" s="97">
        <f t="shared" si="7"/>
        <v>0.97714667539560507</v>
      </c>
    </row>
    <row r="54" spans="1:10" x14ac:dyDescent="0.25">
      <c r="A54" s="3" t="s">
        <v>114</v>
      </c>
      <c r="B54" s="3" t="s">
        <v>115</v>
      </c>
      <c r="C54" s="93">
        <v>3924.0156731740358</v>
      </c>
      <c r="D54" s="84">
        <f t="shared" si="6"/>
        <v>3924.0156731740358</v>
      </c>
      <c r="E54" s="83">
        <v>2585</v>
      </c>
      <c r="F54" s="90">
        <f t="shared" si="3"/>
        <v>3877.5</v>
      </c>
      <c r="G54" s="79">
        <v>1.0295416339355852</v>
      </c>
      <c r="H54" s="79">
        <v>0.95806429192006948</v>
      </c>
      <c r="I54" s="79">
        <v>1.0483829895594601</v>
      </c>
      <c r="J54" s="97">
        <f t="shared" si="7"/>
        <v>1.0119963051383716</v>
      </c>
    </row>
    <row r="55" spans="1:10" x14ac:dyDescent="0.25">
      <c r="A55" s="3" t="s">
        <v>116</v>
      </c>
      <c r="B55" s="3" t="s">
        <v>117</v>
      </c>
      <c r="C55" s="93">
        <v>7297.8817680363682</v>
      </c>
      <c r="D55" s="84">
        <f t="shared" si="6"/>
        <v>7297.8817680363682</v>
      </c>
      <c r="E55" s="83">
        <v>4692</v>
      </c>
      <c r="F55" s="90">
        <f t="shared" si="3"/>
        <v>7038</v>
      </c>
      <c r="G55" s="79">
        <v>0.92518208092485543</v>
      </c>
      <c r="H55" s="79">
        <v>1.1590179372197309</v>
      </c>
      <c r="I55" s="79">
        <v>1.0265765240704046</v>
      </c>
      <c r="J55" s="97">
        <f t="shared" si="7"/>
        <v>1.0369255140716636</v>
      </c>
    </row>
    <row r="56" spans="1:10" x14ac:dyDescent="0.25">
      <c r="A56" s="3" t="s">
        <v>118</v>
      </c>
      <c r="B56" s="3" t="s">
        <v>119</v>
      </c>
      <c r="C56" s="93">
        <v>2000</v>
      </c>
      <c r="D56" s="84">
        <f t="shared" si="6"/>
        <v>1506.1025860818536</v>
      </c>
      <c r="E56" s="83">
        <v>994</v>
      </c>
      <c r="F56" s="90">
        <f t="shared" si="3"/>
        <v>1491</v>
      </c>
      <c r="G56" s="79">
        <v>0.96897082494969822</v>
      </c>
      <c r="H56" s="79">
        <v>1.0358575667655789</v>
      </c>
      <c r="I56" s="79">
        <v>1.0255591054313098</v>
      </c>
      <c r="J56" s="97">
        <f t="shared" si="7"/>
        <v>1.0101291657155289</v>
      </c>
    </row>
    <row r="57" spans="1:10" x14ac:dyDescent="0.25">
      <c r="A57" s="3" t="s">
        <v>120</v>
      </c>
      <c r="B57" s="3" t="s">
        <v>121</v>
      </c>
      <c r="C57" s="93">
        <v>66343.21203122451</v>
      </c>
      <c r="D57" s="84">
        <f t="shared" si="6"/>
        <v>66343.21203122451</v>
      </c>
      <c r="E57" s="83">
        <v>42545</v>
      </c>
      <c r="F57" s="90">
        <f t="shared" si="3"/>
        <v>63817.5</v>
      </c>
      <c r="G57" s="79">
        <v>1.154693665613731</v>
      </c>
      <c r="H57" s="79">
        <v>0.93199999999999994</v>
      </c>
      <c r="I57" s="79">
        <v>1.0320376556331612</v>
      </c>
      <c r="J57" s="97">
        <f t="shared" si="7"/>
        <v>1.0395771070822972</v>
      </c>
    </row>
    <row r="58" spans="1:10" x14ac:dyDescent="0.25">
      <c r="A58" s="3" t="s">
        <v>122</v>
      </c>
      <c r="B58" s="3" t="s">
        <v>123</v>
      </c>
      <c r="C58" s="93">
        <v>3344.8876790451227</v>
      </c>
      <c r="D58" s="84">
        <f t="shared" si="6"/>
        <v>3344.8876790451227</v>
      </c>
      <c r="E58" s="83">
        <v>2203</v>
      </c>
      <c r="F58" s="90">
        <f t="shared" si="3"/>
        <v>3304.5</v>
      </c>
      <c r="G58" s="79">
        <v>1.0572605633802816</v>
      </c>
      <c r="H58" s="79">
        <v>0.93199999999999994</v>
      </c>
      <c r="I58" s="79">
        <v>1.0474055092889174</v>
      </c>
      <c r="J58" s="97">
        <f t="shared" si="7"/>
        <v>1.0122220242230664</v>
      </c>
    </row>
    <row r="59" spans="1:10" x14ac:dyDescent="0.25">
      <c r="A59" s="99" t="s">
        <v>124</v>
      </c>
      <c r="B59" s="3" t="s">
        <v>125</v>
      </c>
      <c r="C59" s="93">
        <v>2000</v>
      </c>
      <c r="D59" s="84"/>
      <c r="E59" s="83"/>
      <c r="F59" s="90"/>
      <c r="G59" s="79"/>
      <c r="H59" s="79"/>
      <c r="I59" s="79"/>
      <c r="J59" s="97"/>
    </row>
    <row r="60" spans="1:10" x14ac:dyDescent="0.25">
      <c r="A60" s="3" t="s">
        <v>126</v>
      </c>
      <c r="B60" s="3" t="s">
        <v>127</v>
      </c>
      <c r="C60" s="93">
        <v>2792.3044291408978</v>
      </c>
      <c r="D60" s="84">
        <f t="shared" ref="D60:D103" si="8">J60*F60</f>
        <v>2792.3044291408978</v>
      </c>
      <c r="E60" s="83">
        <v>1841</v>
      </c>
      <c r="F60" s="90">
        <f t="shared" ref="F60:F103" si="9">E60*1.5</f>
        <v>2761.5</v>
      </c>
      <c r="G60" s="79">
        <v>0.99370478001086371</v>
      </c>
      <c r="H60" s="79">
        <v>0.99047953216374274</v>
      </c>
      <c r="I60" s="79">
        <v>1.0492805755395684</v>
      </c>
      <c r="J60" s="97">
        <f t="shared" ref="J60:J103" si="10">AVERAGE(G60:I60)</f>
        <v>1.0111549625713916</v>
      </c>
    </row>
    <row r="61" spans="1:10" x14ac:dyDescent="0.25">
      <c r="A61" s="3" t="s">
        <v>128</v>
      </c>
      <c r="B61" s="3" t="s">
        <v>129</v>
      </c>
      <c r="C61" s="93">
        <v>2000</v>
      </c>
      <c r="D61" s="84">
        <f t="shared" si="8"/>
        <v>377.34064170651635</v>
      </c>
      <c r="E61" s="83">
        <v>255</v>
      </c>
      <c r="F61" s="90">
        <f t="shared" si="9"/>
        <v>382.5</v>
      </c>
      <c r="G61" s="79">
        <v>0.96945775759968411</v>
      </c>
      <c r="H61" s="79">
        <v>0.9708418079096045</v>
      </c>
      <c r="I61" s="79">
        <v>1.0192348792477024</v>
      </c>
      <c r="J61" s="97">
        <f t="shared" si="10"/>
        <v>0.9865114815856636</v>
      </c>
    </row>
    <row r="62" spans="1:10" x14ac:dyDescent="0.25">
      <c r="A62" s="3" t="s">
        <v>130</v>
      </c>
      <c r="B62" s="3" t="s">
        <v>131</v>
      </c>
      <c r="C62" s="93">
        <v>6909.4448581639144</v>
      </c>
      <c r="D62" s="84">
        <f t="shared" si="8"/>
        <v>6909.4448581639144</v>
      </c>
      <c r="E62" s="83">
        <v>4738</v>
      </c>
      <c r="F62" s="90">
        <f t="shared" si="9"/>
        <v>7107</v>
      </c>
      <c r="G62" s="79">
        <v>0.91741818567189481</v>
      </c>
      <c r="H62" s="79">
        <v>0.97435637779941575</v>
      </c>
      <c r="I62" s="79">
        <v>1.0248336501901141</v>
      </c>
      <c r="J62" s="97">
        <f t="shared" si="10"/>
        <v>0.97220273788714151</v>
      </c>
    </row>
    <row r="63" spans="1:10" x14ac:dyDescent="0.25">
      <c r="A63" s="3" t="s">
        <v>132</v>
      </c>
      <c r="B63" s="3" t="s">
        <v>133</v>
      </c>
      <c r="C63" s="93">
        <v>3108.2929852185089</v>
      </c>
      <c r="D63" s="84">
        <f t="shared" si="8"/>
        <v>3108.2929852185089</v>
      </c>
      <c r="E63" s="83">
        <v>2117</v>
      </c>
      <c r="F63" s="90">
        <f t="shared" si="9"/>
        <v>3175.5</v>
      </c>
      <c r="G63" s="79">
        <v>0.96466154936230519</v>
      </c>
      <c r="H63" s="79">
        <v>0.93199999999999994</v>
      </c>
      <c r="I63" s="79">
        <v>1.0398457583547558</v>
      </c>
      <c r="J63" s="97">
        <f t="shared" si="10"/>
        <v>0.97883576923902027</v>
      </c>
    </row>
    <row r="64" spans="1:10" x14ac:dyDescent="0.25">
      <c r="A64" s="3" t="s">
        <v>134</v>
      </c>
      <c r="B64" s="3" t="s">
        <v>135</v>
      </c>
      <c r="C64" s="93">
        <v>2000</v>
      </c>
      <c r="D64" s="84">
        <f t="shared" si="8"/>
        <v>1713.2384156300791</v>
      </c>
      <c r="E64" s="83">
        <v>1046</v>
      </c>
      <c r="F64" s="90">
        <f t="shared" si="9"/>
        <v>1569</v>
      </c>
      <c r="G64" s="79">
        <v>1.141001002004008</v>
      </c>
      <c r="H64" s="79">
        <v>1.086130702836005</v>
      </c>
      <c r="I64" s="79">
        <v>1.04865876481597</v>
      </c>
      <c r="J64" s="97">
        <f t="shared" si="10"/>
        <v>1.0919301565519943</v>
      </c>
    </row>
    <row r="65" spans="1:10" x14ac:dyDescent="0.25">
      <c r="A65" s="3" t="s">
        <v>136</v>
      </c>
      <c r="B65" s="3" t="s">
        <v>137</v>
      </c>
      <c r="C65" s="93">
        <v>11472.016143347528</v>
      </c>
      <c r="D65" s="84">
        <f t="shared" si="8"/>
        <v>11472.016143347528</v>
      </c>
      <c r="E65" s="83">
        <v>7517</v>
      </c>
      <c r="F65" s="90">
        <f t="shared" si="9"/>
        <v>11275.5</v>
      </c>
      <c r="G65" s="79">
        <v>1.044306183424266</v>
      </c>
      <c r="H65" s="79">
        <v>0.93677960701009022</v>
      </c>
      <c r="I65" s="79">
        <v>1.0711999999999999</v>
      </c>
      <c r="J65" s="97">
        <f t="shared" si="10"/>
        <v>1.017428596811452</v>
      </c>
    </row>
    <row r="66" spans="1:10" x14ac:dyDescent="0.25">
      <c r="A66" s="3" t="s">
        <v>138</v>
      </c>
      <c r="B66" s="3" t="s">
        <v>139</v>
      </c>
      <c r="C66" s="93">
        <v>2000</v>
      </c>
      <c r="D66" s="84">
        <f t="shared" si="8"/>
        <v>958.98301762114534</v>
      </c>
      <c r="E66" s="83">
        <v>652</v>
      </c>
      <c r="F66" s="90">
        <f t="shared" si="9"/>
        <v>978</v>
      </c>
      <c r="G66" s="79">
        <v>0.97332208588957059</v>
      </c>
      <c r="H66" s="79">
        <v>0.93199999999999994</v>
      </c>
      <c r="I66" s="79">
        <v>1.0363436123348018</v>
      </c>
      <c r="J66" s="97">
        <f t="shared" si="10"/>
        <v>0.98055523274145739</v>
      </c>
    </row>
    <row r="67" spans="1:10" x14ac:dyDescent="0.25">
      <c r="A67" s="3" t="s">
        <v>140</v>
      </c>
      <c r="B67" s="3" t="s">
        <v>141</v>
      </c>
      <c r="C67" s="93">
        <v>3174.5608240748011</v>
      </c>
      <c r="D67" s="84">
        <f t="shared" si="8"/>
        <v>3174.5608240748011</v>
      </c>
      <c r="E67" s="83">
        <v>2177</v>
      </c>
      <c r="F67" s="90">
        <f t="shared" si="9"/>
        <v>3265.5</v>
      </c>
      <c r="G67" s="79">
        <v>0.94543998153277931</v>
      </c>
      <c r="H67" s="79">
        <v>0.93655927051671728</v>
      </c>
      <c r="I67" s="79">
        <v>1.0344553405777897</v>
      </c>
      <c r="J67" s="97">
        <f t="shared" si="10"/>
        <v>0.97215153087576212</v>
      </c>
    </row>
    <row r="68" spans="1:10" x14ac:dyDescent="0.25">
      <c r="A68" s="3" t="s">
        <v>142</v>
      </c>
      <c r="B68" s="3" t="s">
        <v>143</v>
      </c>
      <c r="C68" s="93">
        <v>2000</v>
      </c>
      <c r="D68" s="84">
        <f t="shared" si="8"/>
        <v>1488.0534315952088</v>
      </c>
      <c r="E68" s="83">
        <v>978</v>
      </c>
      <c r="F68" s="90">
        <f t="shared" si="9"/>
        <v>1467</v>
      </c>
      <c r="G68" s="79">
        <v>0.95371839080459775</v>
      </c>
      <c r="H68" s="79">
        <v>1.046045618247299</v>
      </c>
      <c r="I68" s="79">
        <v>1.0432900432900434</v>
      </c>
      <c r="J68" s="97">
        <f t="shared" si="10"/>
        <v>1.0143513507806468</v>
      </c>
    </row>
    <row r="69" spans="1:10" x14ac:dyDescent="0.25">
      <c r="A69" s="3" t="s">
        <v>144</v>
      </c>
      <c r="B69" s="3" t="s">
        <v>145</v>
      </c>
      <c r="C69" s="93">
        <v>2000</v>
      </c>
      <c r="D69" s="84">
        <f t="shared" si="8"/>
        <v>1878.8114340165428</v>
      </c>
      <c r="E69" s="83">
        <v>1196</v>
      </c>
      <c r="F69" s="90">
        <f t="shared" si="9"/>
        <v>1794</v>
      </c>
      <c r="G69" s="79">
        <v>0.98843814432989685</v>
      </c>
      <c r="H69" s="79">
        <v>1.1167672778561351</v>
      </c>
      <c r="I69" s="79">
        <v>1.0366197183098591</v>
      </c>
      <c r="J69" s="97">
        <f t="shared" si="10"/>
        <v>1.0472750468319636</v>
      </c>
    </row>
    <row r="70" spans="1:10" x14ac:dyDescent="0.25">
      <c r="A70" s="3" t="s">
        <v>146</v>
      </c>
      <c r="B70" s="3" t="s">
        <v>147</v>
      </c>
      <c r="C70" s="93">
        <v>2000</v>
      </c>
      <c r="D70" s="84">
        <f t="shared" si="8"/>
        <v>691.44079261744071</v>
      </c>
      <c r="E70" s="83">
        <v>424</v>
      </c>
      <c r="F70" s="90">
        <f t="shared" si="9"/>
        <v>636</v>
      </c>
      <c r="G70" s="79">
        <v>0.95299999999999996</v>
      </c>
      <c r="H70" s="79">
        <v>1.263658291457286</v>
      </c>
      <c r="I70" s="79">
        <v>1.0448548812664908</v>
      </c>
      <c r="J70" s="97">
        <f t="shared" si="10"/>
        <v>1.0871710575745923</v>
      </c>
    </row>
    <row r="71" spans="1:10" x14ac:dyDescent="0.25">
      <c r="A71" s="3" t="s">
        <v>148</v>
      </c>
      <c r="B71" s="3" t="s">
        <v>149</v>
      </c>
      <c r="C71" s="93">
        <v>2924.5543905629829</v>
      </c>
      <c r="D71" s="84">
        <f t="shared" si="8"/>
        <v>2924.5543905629829</v>
      </c>
      <c r="E71" s="83">
        <v>1914</v>
      </c>
      <c r="F71" s="90">
        <f t="shared" si="9"/>
        <v>2871</v>
      </c>
      <c r="G71" s="79">
        <v>0.96521264367816095</v>
      </c>
      <c r="H71" s="79">
        <v>1.0576454388984511</v>
      </c>
      <c r="I71" s="79">
        <v>1.03310261811616</v>
      </c>
      <c r="J71" s="97">
        <f t="shared" si="10"/>
        <v>1.0186535668975907</v>
      </c>
    </row>
    <row r="72" spans="1:10" x14ac:dyDescent="0.25">
      <c r="A72" s="3" t="s">
        <v>150</v>
      </c>
      <c r="B72" s="3" t="s">
        <v>151</v>
      </c>
      <c r="C72" s="93">
        <v>2000</v>
      </c>
      <c r="D72" s="84">
        <f t="shared" si="8"/>
        <v>1691.5113419168072</v>
      </c>
      <c r="E72" s="83">
        <v>1086</v>
      </c>
      <c r="F72" s="90">
        <f t="shared" si="9"/>
        <v>1629</v>
      </c>
      <c r="G72" s="79">
        <v>0.90707458563535914</v>
      </c>
      <c r="H72" s="79">
        <v>1.1694100719424461</v>
      </c>
      <c r="I72" s="79">
        <v>1.0386375190645654</v>
      </c>
      <c r="J72" s="97">
        <f t="shared" si="10"/>
        <v>1.0383740588807902</v>
      </c>
    </row>
    <row r="73" spans="1:10" x14ac:dyDescent="0.25">
      <c r="A73" s="3" t="s">
        <v>152</v>
      </c>
      <c r="B73" s="3" t="s">
        <v>153</v>
      </c>
      <c r="C73" s="93">
        <v>2000</v>
      </c>
      <c r="D73" s="84">
        <f t="shared" si="8"/>
        <v>521.45431122448986</v>
      </c>
      <c r="E73" s="83">
        <v>337</v>
      </c>
      <c r="F73" s="90">
        <f t="shared" si="9"/>
        <v>505.5</v>
      </c>
      <c r="G73" s="79">
        <v>1.0537047477744808</v>
      </c>
      <c r="H73" s="79">
        <v>0.98097959183673467</v>
      </c>
      <c r="I73" s="79">
        <v>1.06</v>
      </c>
      <c r="J73" s="97">
        <f t="shared" si="10"/>
        <v>1.0315614465370719</v>
      </c>
    </row>
    <row r="74" spans="1:10" x14ac:dyDescent="0.25">
      <c r="A74" s="3" t="s">
        <v>154</v>
      </c>
      <c r="B74" s="3" t="s">
        <v>155</v>
      </c>
      <c r="C74" s="93">
        <v>4222.6041448670721</v>
      </c>
      <c r="D74" s="84">
        <f t="shared" si="8"/>
        <v>4222.6041448670721</v>
      </c>
      <c r="E74" s="83">
        <v>2893</v>
      </c>
      <c r="F74" s="90">
        <f t="shared" si="9"/>
        <v>4339.5</v>
      </c>
      <c r="G74" s="79">
        <v>0.95009987430606468</v>
      </c>
      <c r="H74" s="79">
        <v>0.94090822457012635</v>
      </c>
      <c r="I74" s="79">
        <v>1.0281790043848336</v>
      </c>
      <c r="J74" s="97">
        <f t="shared" si="10"/>
        <v>0.97306236775367483</v>
      </c>
    </row>
    <row r="75" spans="1:10" x14ac:dyDescent="0.25">
      <c r="A75" s="3" t="s">
        <v>156</v>
      </c>
      <c r="B75" s="3" t="s">
        <v>157</v>
      </c>
      <c r="C75" s="93">
        <v>5053.4132100432389</v>
      </c>
      <c r="D75" s="84">
        <f t="shared" si="8"/>
        <v>5053.4132100432389</v>
      </c>
      <c r="E75" s="83">
        <v>3466</v>
      </c>
      <c r="F75" s="90">
        <f t="shared" si="9"/>
        <v>5199</v>
      </c>
      <c r="G75" s="79">
        <v>0.95281967686093483</v>
      </c>
      <c r="H75" s="79">
        <v>0.9387692307692308</v>
      </c>
      <c r="I75" s="79">
        <v>1.0244025580612588</v>
      </c>
      <c r="J75" s="97">
        <f t="shared" si="10"/>
        <v>0.97199715523047481</v>
      </c>
    </row>
    <row r="76" spans="1:10" x14ac:dyDescent="0.25">
      <c r="A76" s="3" t="s">
        <v>158</v>
      </c>
      <c r="B76" s="3" t="s">
        <v>159</v>
      </c>
      <c r="C76" s="93">
        <v>2887.5693796619298</v>
      </c>
      <c r="D76" s="84">
        <f t="shared" si="8"/>
        <v>2887.5693796619298</v>
      </c>
      <c r="E76" s="83">
        <v>1888</v>
      </c>
      <c r="F76" s="90">
        <f t="shared" si="9"/>
        <v>2832</v>
      </c>
      <c r="G76" s="79">
        <v>0.98932629107981218</v>
      </c>
      <c r="H76" s="79">
        <v>1.0162020850040097</v>
      </c>
      <c r="I76" s="79">
        <v>1.053337492202121</v>
      </c>
      <c r="J76" s="97">
        <f t="shared" si="10"/>
        <v>1.0196219560953141</v>
      </c>
    </row>
    <row r="77" spans="1:10" x14ac:dyDescent="0.25">
      <c r="A77" s="3" t="s">
        <v>160</v>
      </c>
      <c r="B77" s="3" t="s">
        <v>161</v>
      </c>
      <c r="C77" s="93">
        <v>2111.1179844292883</v>
      </c>
      <c r="D77" s="84">
        <f t="shared" si="8"/>
        <v>2111.1179844292883</v>
      </c>
      <c r="E77" s="83">
        <v>1453</v>
      </c>
      <c r="F77" s="90">
        <f t="shared" si="9"/>
        <v>2179.5</v>
      </c>
      <c r="G77" s="79">
        <v>0.91193845089903181</v>
      </c>
      <c r="H77" s="79">
        <v>0.96298290598290603</v>
      </c>
      <c r="I77" s="79">
        <v>1.0309533635988444</v>
      </c>
      <c r="J77" s="97">
        <f t="shared" si="10"/>
        <v>0.96862490682692748</v>
      </c>
    </row>
    <row r="78" spans="1:10" x14ac:dyDescent="0.25">
      <c r="A78" s="3" t="s">
        <v>162</v>
      </c>
      <c r="B78" s="3" t="s">
        <v>163</v>
      </c>
      <c r="C78" s="93">
        <v>5378.0507509050522</v>
      </c>
      <c r="D78" s="84">
        <f t="shared" si="8"/>
        <v>5378.0507509050522</v>
      </c>
      <c r="E78" s="83">
        <v>3655</v>
      </c>
      <c r="F78" s="90">
        <f t="shared" si="9"/>
        <v>5482.5</v>
      </c>
      <c r="G78" s="79">
        <v>0.96984336525307802</v>
      </c>
      <c r="H78" s="79">
        <v>0.94072885979268961</v>
      </c>
      <c r="I78" s="79">
        <v>1.0322736030828517</v>
      </c>
      <c r="J78" s="97">
        <f t="shared" si="10"/>
        <v>0.98094860937620643</v>
      </c>
    </row>
    <row r="79" spans="1:10" x14ac:dyDescent="0.25">
      <c r="A79" s="3" t="s">
        <v>164</v>
      </c>
      <c r="B79" s="3" t="s">
        <v>165</v>
      </c>
      <c r="C79" s="93">
        <v>2000</v>
      </c>
      <c r="D79" s="84">
        <f t="shared" si="8"/>
        <v>1014.9052461768321</v>
      </c>
      <c r="E79" s="83">
        <v>615</v>
      </c>
      <c r="F79" s="90">
        <f t="shared" si="9"/>
        <v>922.5</v>
      </c>
      <c r="G79" s="79">
        <v>0.98185399673735729</v>
      </c>
      <c r="H79" s="79">
        <v>1.265333333333333</v>
      </c>
      <c r="I79" s="79">
        <v>1.0533175355450237</v>
      </c>
      <c r="J79" s="97">
        <f t="shared" si="10"/>
        <v>1.1001682885385713</v>
      </c>
    </row>
    <row r="80" spans="1:10" x14ac:dyDescent="0.25">
      <c r="A80" s="3" t="s">
        <v>166</v>
      </c>
      <c r="B80" s="3" t="s">
        <v>167</v>
      </c>
      <c r="C80" s="93">
        <v>2848.2191019468414</v>
      </c>
      <c r="D80" s="84">
        <f t="shared" si="8"/>
        <v>2848.2191019468414</v>
      </c>
      <c r="E80" s="83">
        <v>1966</v>
      </c>
      <c r="F80" s="90">
        <f t="shared" si="9"/>
        <v>2949</v>
      </c>
      <c r="G80" s="79">
        <v>0.94026911236531552</v>
      </c>
      <c r="H80" s="79">
        <v>0.93312359550561796</v>
      </c>
      <c r="I80" s="79">
        <v>1.0240834894300241</v>
      </c>
      <c r="J80" s="97">
        <f t="shared" si="10"/>
        <v>0.96582539910031917</v>
      </c>
    </row>
    <row r="81" spans="1:10" x14ac:dyDescent="0.25">
      <c r="A81" s="3" t="s">
        <v>168</v>
      </c>
      <c r="B81" s="3" t="s">
        <v>169</v>
      </c>
      <c r="C81" s="93">
        <v>12790.890261156816</v>
      </c>
      <c r="D81" s="84">
        <f t="shared" si="8"/>
        <v>12790.890261156816</v>
      </c>
      <c r="E81" s="83">
        <v>8661</v>
      </c>
      <c r="F81" s="90">
        <f t="shared" si="9"/>
        <v>12991.5</v>
      </c>
      <c r="G81" s="79">
        <v>0.98147103918228273</v>
      </c>
      <c r="H81" s="79">
        <v>0.93849350649350649</v>
      </c>
      <c r="I81" s="79">
        <v>1.0337106098851885</v>
      </c>
      <c r="J81" s="97">
        <f t="shared" si="10"/>
        <v>0.98455838518699268</v>
      </c>
    </row>
    <row r="82" spans="1:10" x14ac:dyDescent="0.25">
      <c r="A82" s="3" t="s">
        <v>170</v>
      </c>
      <c r="B82" s="3" t="s">
        <v>171</v>
      </c>
      <c r="C82" s="93">
        <v>2857.9493826335361</v>
      </c>
      <c r="D82" s="84">
        <f t="shared" si="8"/>
        <v>2857.9493826335361</v>
      </c>
      <c r="E82" s="83">
        <v>1849</v>
      </c>
      <c r="F82" s="90">
        <f t="shared" si="9"/>
        <v>2773.5</v>
      </c>
      <c r="G82" s="79">
        <v>0.96476160337552741</v>
      </c>
      <c r="H82" s="79">
        <v>1.078469968387777</v>
      </c>
      <c r="I82" s="79">
        <v>1.048114434330299</v>
      </c>
      <c r="J82" s="97">
        <f t="shared" si="10"/>
        <v>1.0304486686978678</v>
      </c>
    </row>
    <row r="83" spans="1:10" x14ac:dyDescent="0.25">
      <c r="A83" s="3" t="s">
        <v>172</v>
      </c>
      <c r="B83" s="3" t="s">
        <v>173</v>
      </c>
      <c r="C83" s="93">
        <v>2000</v>
      </c>
      <c r="D83" s="84">
        <f t="shared" si="8"/>
        <v>637.00304390115969</v>
      </c>
      <c r="E83" s="83">
        <v>421</v>
      </c>
      <c r="F83" s="90">
        <f t="shared" si="9"/>
        <v>631.5</v>
      </c>
      <c r="G83" s="79">
        <v>1.0313114558472554</v>
      </c>
      <c r="H83" s="79">
        <v>0.9444333925399645</v>
      </c>
      <c r="I83" s="79">
        <v>1.0503978779840848</v>
      </c>
      <c r="J83" s="97">
        <f t="shared" si="10"/>
        <v>1.0087142421237683</v>
      </c>
    </row>
    <row r="84" spans="1:10" x14ac:dyDescent="0.25">
      <c r="A84" s="3" t="s">
        <v>174</v>
      </c>
      <c r="B84" s="3" t="s">
        <v>175</v>
      </c>
      <c r="C84" s="93">
        <v>6609.2316655551422</v>
      </c>
      <c r="D84" s="84">
        <f t="shared" si="8"/>
        <v>6609.2316655551422</v>
      </c>
      <c r="E84" s="83">
        <v>4366</v>
      </c>
      <c r="F84" s="90">
        <f t="shared" si="9"/>
        <v>6549</v>
      </c>
      <c r="G84" s="79">
        <v>1.040587260034904</v>
      </c>
      <c r="H84" s="79">
        <v>0.938503007641034</v>
      </c>
      <c r="I84" s="79">
        <v>1.0485009671179883</v>
      </c>
      <c r="J84" s="97">
        <f t="shared" si="10"/>
        <v>1.0091970782646422</v>
      </c>
    </row>
    <row r="85" spans="1:10" x14ac:dyDescent="0.25">
      <c r="A85" s="3" t="s">
        <v>176</v>
      </c>
      <c r="B85" s="3" t="s">
        <v>177</v>
      </c>
      <c r="C85" s="93">
        <v>2000</v>
      </c>
      <c r="D85" s="84">
        <f t="shared" si="8"/>
        <v>1206.9157090722474</v>
      </c>
      <c r="E85" s="83">
        <v>770</v>
      </c>
      <c r="F85" s="90">
        <f t="shared" si="9"/>
        <v>1155</v>
      </c>
      <c r="G85" s="79">
        <v>0.98877357237715802</v>
      </c>
      <c r="H85" s="79">
        <v>1.10987610619469</v>
      </c>
      <c r="I85" s="79">
        <v>1.0361963190184049</v>
      </c>
      <c r="J85" s="97">
        <f t="shared" si="10"/>
        <v>1.0449486658634177</v>
      </c>
    </row>
    <row r="86" spans="1:10" x14ac:dyDescent="0.25">
      <c r="A86" s="3" t="s">
        <v>178</v>
      </c>
      <c r="B86" s="3" t="s">
        <v>179</v>
      </c>
      <c r="C86" s="93">
        <v>2136.4935959728114</v>
      </c>
      <c r="D86" s="84">
        <f t="shared" si="8"/>
        <v>2136.4935959728114</v>
      </c>
      <c r="E86" s="83">
        <v>1422</v>
      </c>
      <c r="F86" s="90">
        <f t="shared" si="9"/>
        <v>2133</v>
      </c>
      <c r="G86" s="79">
        <v>0.96363642756680734</v>
      </c>
      <c r="H86" s="79">
        <v>1.002221066319896</v>
      </c>
      <c r="I86" s="79">
        <v>1.0390561432058585</v>
      </c>
      <c r="J86" s="97">
        <f t="shared" si="10"/>
        <v>1.001637879030854</v>
      </c>
    </row>
    <row r="87" spans="1:10" x14ac:dyDescent="0.25">
      <c r="A87" s="3" t="s">
        <v>180</v>
      </c>
      <c r="B87" s="3" t="s">
        <v>181</v>
      </c>
      <c r="C87" s="93">
        <v>3715.3013377425291</v>
      </c>
      <c r="D87" s="84">
        <f t="shared" si="8"/>
        <v>3715.3013377425291</v>
      </c>
      <c r="E87" s="83">
        <v>2515</v>
      </c>
      <c r="F87" s="90">
        <f t="shared" si="9"/>
        <v>3772.5</v>
      </c>
      <c r="G87" s="79">
        <v>0.93503280318091453</v>
      </c>
      <c r="H87" s="79">
        <v>0.99840624999999994</v>
      </c>
      <c r="I87" s="79">
        <v>1.0210749330954505</v>
      </c>
      <c r="J87" s="97">
        <f t="shared" si="10"/>
        <v>0.98483799542545503</v>
      </c>
    </row>
    <row r="88" spans="1:10" x14ac:dyDescent="0.25">
      <c r="A88" s="3" t="s">
        <v>182</v>
      </c>
      <c r="B88" s="3" t="s">
        <v>183</v>
      </c>
      <c r="C88" s="93">
        <v>4257.0997310289631</v>
      </c>
      <c r="D88" s="84">
        <f t="shared" si="8"/>
        <v>4257.0997310289631</v>
      </c>
      <c r="E88" s="83">
        <v>2889</v>
      </c>
      <c r="F88" s="90">
        <f t="shared" si="9"/>
        <v>4333.5</v>
      </c>
      <c r="G88" s="79">
        <v>0.97149688473520246</v>
      </c>
      <c r="H88" s="79">
        <v>0.93683759502418795</v>
      </c>
      <c r="I88" s="79">
        <v>1.0387750605860322</v>
      </c>
      <c r="J88" s="97">
        <f t="shared" si="10"/>
        <v>0.98236984678180761</v>
      </c>
    </row>
    <row r="89" spans="1:10" x14ac:dyDescent="0.25">
      <c r="A89" s="3" t="s">
        <v>184</v>
      </c>
      <c r="B89" s="3" t="s">
        <v>185</v>
      </c>
      <c r="C89" s="93">
        <v>2000</v>
      </c>
      <c r="D89" s="84">
        <f t="shared" si="8"/>
        <v>1740.7424510371122</v>
      </c>
      <c r="E89" s="83">
        <v>1139</v>
      </c>
      <c r="F89" s="90">
        <f t="shared" si="9"/>
        <v>1708.5</v>
      </c>
      <c r="G89" s="79">
        <v>0.9717619502868069</v>
      </c>
      <c r="H89" s="79">
        <v>1.0494089068825909</v>
      </c>
      <c r="I89" s="79">
        <v>1.0354445090063917</v>
      </c>
      <c r="J89" s="97">
        <f t="shared" si="10"/>
        <v>1.0188717887252632</v>
      </c>
    </row>
    <row r="90" spans="1:10" x14ac:dyDescent="0.25">
      <c r="A90" s="3" t="s">
        <v>186</v>
      </c>
      <c r="B90" s="3" t="s">
        <v>187</v>
      </c>
      <c r="C90" s="93">
        <v>5893.1557095256712</v>
      </c>
      <c r="D90" s="84">
        <f t="shared" si="8"/>
        <v>5893.1557095256712</v>
      </c>
      <c r="E90" s="83">
        <v>3606</v>
      </c>
      <c r="F90" s="90">
        <f t="shared" si="9"/>
        <v>5409</v>
      </c>
      <c r="G90" s="79">
        <v>1.1172552182163187</v>
      </c>
      <c r="H90" s="79">
        <v>1.097055762081784</v>
      </c>
      <c r="I90" s="79">
        <v>1.0542168674698795</v>
      </c>
      <c r="J90" s="97">
        <f t="shared" si="10"/>
        <v>1.0895092825893273</v>
      </c>
    </row>
    <row r="91" spans="1:10" x14ac:dyDescent="0.25">
      <c r="A91" s="3" t="s">
        <v>188</v>
      </c>
      <c r="B91" s="3" t="s">
        <v>189</v>
      </c>
      <c r="C91" s="93">
        <v>5073.3986331439673</v>
      </c>
      <c r="D91" s="84">
        <f t="shared" si="8"/>
        <v>5073.3986331439673</v>
      </c>
      <c r="E91" s="83">
        <v>3185</v>
      </c>
      <c r="F91" s="90">
        <f t="shared" si="9"/>
        <v>4777.5</v>
      </c>
      <c r="G91" s="79">
        <v>1.0622054263565892</v>
      </c>
      <c r="H91" s="79">
        <v>1.0522149093351241</v>
      </c>
      <c r="I91" s="79">
        <v>1.0713872832369942</v>
      </c>
      <c r="J91" s="97">
        <f t="shared" si="10"/>
        <v>1.061935872976236</v>
      </c>
    </row>
    <row r="92" spans="1:10" x14ac:dyDescent="0.25">
      <c r="A92" s="3" t="s">
        <v>190</v>
      </c>
      <c r="B92" s="3" t="s">
        <v>191</v>
      </c>
      <c r="C92" s="93">
        <v>4091.5082655220085</v>
      </c>
      <c r="D92" s="84">
        <f t="shared" si="8"/>
        <v>4091.5082655220085</v>
      </c>
      <c r="E92" s="83">
        <v>2824</v>
      </c>
      <c r="F92" s="90">
        <f t="shared" si="9"/>
        <v>4236</v>
      </c>
      <c r="G92" s="79">
        <v>0.9341781609195402</v>
      </c>
      <c r="H92" s="79">
        <v>0.94167117988394589</v>
      </c>
      <c r="I92" s="79">
        <v>1.021819402484055</v>
      </c>
      <c r="J92" s="97">
        <f t="shared" si="10"/>
        <v>0.96588958109584711</v>
      </c>
    </row>
    <row r="93" spans="1:10" x14ac:dyDescent="0.25">
      <c r="A93" s="3" t="s">
        <v>192</v>
      </c>
      <c r="B93" s="3" t="s">
        <v>193</v>
      </c>
      <c r="C93" s="93">
        <v>25364.207393205397</v>
      </c>
      <c r="D93" s="84">
        <f t="shared" si="8"/>
        <v>25364.207393205397</v>
      </c>
      <c r="E93" s="83">
        <v>17325</v>
      </c>
      <c r="F93" s="90">
        <f t="shared" si="9"/>
        <v>25987.5</v>
      </c>
      <c r="G93" s="79">
        <v>0.96511683248184998</v>
      </c>
      <c r="H93" s="79">
        <v>0.93199999999999994</v>
      </c>
      <c r="I93" s="79">
        <v>1.0309301970368108</v>
      </c>
      <c r="J93" s="97">
        <f t="shared" si="10"/>
        <v>0.97601567650622023</v>
      </c>
    </row>
    <row r="94" spans="1:10" x14ac:dyDescent="0.25">
      <c r="A94" s="3" t="s">
        <v>194</v>
      </c>
      <c r="B94" s="3" t="s">
        <v>195</v>
      </c>
      <c r="C94" s="93">
        <v>8688.3879337829821</v>
      </c>
      <c r="D94" s="84">
        <f t="shared" si="8"/>
        <v>8688.3879337829821</v>
      </c>
      <c r="E94" s="83">
        <v>5711</v>
      </c>
      <c r="F94" s="90">
        <f t="shared" si="9"/>
        <v>8566.5</v>
      </c>
      <c r="G94" s="79">
        <v>1.0007768653214453</v>
      </c>
      <c r="H94" s="79">
        <v>1.0033931581556768</v>
      </c>
      <c r="I94" s="79">
        <v>1.0385152974064296</v>
      </c>
      <c r="J94" s="97">
        <f t="shared" si="10"/>
        <v>1.0142284402945172</v>
      </c>
    </row>
    <row r="95" spans="1:10" x14ac:dyDescent="0.25">
      <c r="A95" s="3" t="s">
        <v>196</v>
      </c>
      <c r="B95" s="3" t="s">
        <v>197</v>
      </c>
      <c r="C95" s="93">
        <v>4473.892063298119</v>
      </c>
      <c r="D95" s="84">
        <f t="shared" si="8"/>
        <v>4473.892063298119</v>
      </c>
      <c r="E95" s="83">
        <v>2995</v>
      </c>
      <c r="F95" s="90">
        <f t="shared" si="9"/>
        <v>4492.5</v>
      </c>
      <c r="G95" s="79">
        <v>0.98000201884253024</v>
      </c>
      <c r="H95" s="79">
        <v>0.96075629043853339</v>
      </c>
      <c r="I95" s="79">
        <v>1.0468156895824547</v>
      </c>
      <c r="J95" s="97">
        <f t="shared" si="10"/>
        <v>0.99585799962117283</v>
      </c>
    </row>
    <row r="96" spans="1:10" x14ac:dyDescent="0.25">
      <c r="A96" s="3" t="s">
        <v>198</v>
      </c>
      <c r="B96" s="3" t="s">
        <v>199</v>
      </c>
      <c r="C96" s="93">
        <v>3397.5455425810255</v>
      </c>
      <c r="D96" s="84">
        <f t="shared" si="8"/>
        <v>3397.5455425810255</v>
      </c>
      <c r="E96" s="83">
        <v>2296</v>
      </c>
      <c r="F96" s="90">
        <f t="shared" si="9"/>
        <v>3444</v>
      </c>
      <c r="G96" s="79">
        <v>0.96945775759968411</v>
      </c>
      <c r="H96" s="79">
        <v>0.9708418079096045</v>
      </c>
      <c r="I96" s="79">
        <v>1.0192348792477024</v>
      </c>
      <c r="J96" s="97">
        <f t="shared" si="10"/>
        <v>0.9865114815856636</v>
      </c>
    </row>
    <row r="97" spans="1:10" x14ac:dyDescent="0.25">
      <c r="A97" s="3" t="s">
        <v>200</v>
      </c>
      <c r="B97" s="3" t="s">
        <v>201</v>
      </c>
      <c r="C97" s="93">
        <v>5707.1522213293892</v>
      </c>
      <c r="D97" s="84">
        <f t="shared" si="8"/>
        <v>5707.1522213293892</v>
      </c>
      <c r="E97" s="83">
        <v>3896</v>
      </c>
      <c r="F97" s="90">
        <f t="shared" si="9"/>
        <v>5844</v>
      </c>
      <c r="G97" s="79">
        <v>0.95392991386061077</v>
      </c>
      <c r="H97" s="79">
        <v>0.93574999999999997</v>
      </c>
      <c r="I97" s="79">
        <v>1.0400696864111498</v>
      </c>
      <c r="J97" s="97">
        <f t="shared" si="10"/>
        <v>0.97658320009058686</v>
      </c>
    </row>
    <row r="98" spans="1:10" x14ac:dyDescent="0.25">
      <c r="A98" s="3" t="s">
        <v>202</v>
      </c>
      <c r="B98" s="3" t="s">
        <v>203</v>
      </c>
      <c r="C98" s="93">
        <v>2050.2098931121077</v>
      </c>
      <c r="D98" s="84">
        <f t="shared" si="8"/>
        <v>2050.2098931121077</v>
      </c>
      <c r="E98" s="83">
        <v>1279</v>
      </c>
      <c r="F98" s="90">
        <f t="shared" si="9"/>
        <v>1918.5</v>
      </c>
      <c r="G98" s="79">
        <v>0.99839679437060203</v>
      </c>
      <c r="H98" s="79">
        <v>1.159129337539432</v>
      </c>
      <c r="I98" s="79">
        <v>1.0484314804623005</v>
      </c>
      <c r="J98" s="97">
        <f t="shared" si="10"/>
        <v>1.0686525374574447</v>
      </c>
    </row>
    <row r="99" spans="1:10" x14ac:dyDescent="0.25">
      <c r="A99" s="3" t="s">
        <v>204</v>
      </c>
      <c r="B99" s="3" t="s">
        <v>205</v>
      </c>
      <c r="C99" s="93">
        <v>2047.4912200663607</v>
      </c>
      <c r="D99" s="84">
        <f t="shared" si="8"/>
        <v>2047.4912200663607</v>
      </c>
      <c r="E99" s="83">
        <v>1392</v>
      </c>
      <c r="F99" s="90">
        <f t="shared" si="9"/>
        <v>2088</v>
      </c>
      <c r="G99" s="79">
        <v>0.96658695652173909</v>
      </c>
      <c r="H99" s="79">
        <v>0.94519648093841635</v>
      </c>
      <c r="I99" s="79">
        <v>1.0300142925202478</v>
      </c>
      <c r="J99" s="97">
        <f t="shared" si="10"/>
        <v>0.98059924332680115</v>
      </c>
    </row>
    <row r="100" spans="1:10" x14ac:dyDescent="0.25">
      <c r="A100" s="3" t="s">
        <v>206</v>
      </c>
      <c r="B100" s="3" t="s">
        <v>207</v>
      </c>
      <c r="C100" s="93">
        <v>2000</v>
      </c>
      <c r="D100" s="84">
        <f t="shared" si="8"/>
        <v>1328.9477220755134</v>
      </c>
      <c r="E100" s="83">
        <v>787</v>
      </c>
      <c r="F100" s="90">
        <f t="shared" si="9"/>
        <v>1180.5</v>
      </c>
      <c r="G100" s="79">
        <v>1.0010463786531132</v>
      </c>
      <c r="H100" s="79">
        <v>1.3110035587188609</v>
      </c>
      <c r="I100" s="79">
        <v>1.0651996740016301</v>
      </c>
      <c r="J100" s="97">
        <f t="shared" si="10"/>
        <v>1.1257498704578681</v>
      </c>
    </row>
    <row r="101" spans="1:10" x14ac:dyDescent="0.25">
      <c r="A101" s="3" t="s">
        <v>208</v>
      </c>
      <c r="B101" s="3" t="s">
        <v>209</v>
      </c>
      <c r="C101" s="93">
        <v>2950.0179049880321</v>
      </c>
      <c r="D101" s="84">
        <f t="shared" si="8"/>
        <v>2950.0179049880321</v>
      </c>
      <c r="E101" s="83">
        <v>1890</v>
      </c>
      <c r="F101" s="90">
        <f t="shared" si="9"/>
        <v>2835</v>
      </c>
      <c r="G101" s="79">
        <v>0.9582248677248677</v>
      </c>
      <c r="H101" s="79">
        <v>1.1367325102880659</v>
      </c>
      <c r="I101" s="79">
        <v>1.0267546907574705</v>
      </c>
      <c r="J101" s="97">
        <f t="shared" si="10"/>
        <v>1.0405706895901348</v>
      </c>
    </row>
    <row r="102" spans="1:10" x14ac:dyDescent="0.25">
      <c r="A102" s="3" t="s">
        <v>210</v>
      </c>
      <c r="B102" s="3" t="s">
        <v>211</v>
      </c>
      <c r="C102" s="93">
        <v>4352.4465290455701</v>
      </c>
      <c r="D102" s="84">
        <f t="shared" si="8"/>
        <v>4352.4465290455701</v>
      </c>
      <c r="E102" s="83">
        <v>2813</v>
      </c>
      <c r="F102" s="90">
        <f t="shared" si="9"/>
        <v>4219.5</v>
      </c>
      <c r="G102" s="79">
        <v>1.0565064818149081</v>
      </c>
      <c r="H102" s="79">
        <v>1.0002926829268293</v>
      </c>
      <c r="I102" s="79">
        <v>1.0377237851662404</v>
      </c>
      <c r="J102" s="97">
        <f t="shared" si="10"/>
        <v>1.0315076499693259</v>
      </c>
    </row>
    <row r="103" spans="1:10" x14ac:dyDescent="0.25">
      <c r="A103" s="3" t="s">
        <v>212</v>
      </c>
      <c r="B103" s="3" t="s">
        <v>213</v>
      </c>
      <c r="C103" s="93">
        <v>6227.51726829359</v>
      </c>
      <c r="D103" s="84">
        <f t="shared" si="8"/>
        <v>6227.51726829359</v>
      </c>
      <c r="E103" s="83">
        <v>4253</v>
      </c>
      <c r="F103" s="90">
        <f t="shared" si="9"/>
        <v>6379.5</v>
      </c>
      <c r="G103" s="79">
        <v>0.94181236698983206</v>
      </c>
      <c r="H103" s="79">
        <v>0.94253370786516855</v>
      </c>
      <c r="I103" s="79">
        <v>1.0441830896376352</v>
      </c>
      <c r="J103" s="97">
        <f t="shared" si="10"/>
        <v>0.97617638816421193</v>
      </c>
    </row>
    <row r="104" spans="1:10" x14ac:dyDescent="0.25">
      <c r="A104" s="3" t="s">
        <v>214</v>
      </c>
      <c r="B104" s="3" t="s">
        <v>215</v>
      </c>
      <c r="C104" s="93">
        <v>2000</v>
      </c>
      <c r="D104" s="84">
        <v>2123.3222999999998</v>
      </c>
      <c r="E104" s="83">
        <v>1251</v>
      </c>
      <c r="F104" s="90">
        <v>1876.5</v>
      </c>
      <c r="G104" s="79">
        <v>1.1060000000000001</v>
      </c>
      <c r="H104" s="79">
        <v>1.26</v>
      </c>
      <c r="I104" s="79">
        <v>1.0286</v>
      </c>
      <c r="J104" s="97">
        <v>1.1315333333333333</v>
      </c>
    </row>
    <row r="105" spans="1:10" x14ac:dyDescent="0.25">
      <c r="A105" s="3" t="s">
        <v>216</v>
      </c>
      <c r="B105" s="3" t="s">
        <v>217</v>
      </c>
      <c r="C105" s="93">
        <v>6085.1870891501649</v>
      </c>
      <c r="D105" s="84">
        <f t="shared" ref="D105:D136" si="11">J105*F105</f>
        <v>6085.1870891501649</v>
      </c>
      <c r="E105" s="83">
        <v>4043</v>
      </c>
      <c r="F105" s="90">
        <f t="shared" ref="F105:F136" si="12">E105*1.5</f>
        <v>6064.5</v>
      </c>
      <c r="G105" s="79">
        <v>0.96661152976639031</v>
      </c>
      <c r="H105" s="79">
        <v>1.0058203957382039</v>
      </c>
      <c r="I105" s="79">
        <v>1.0378016085790884</v>
      </c>
      <c r="J105" s="97">
        <f t="shared" ref="J105:J136" si="13">AVERAGE(G105:I105)</f>
        <v>1.0034111780278943</v>
      </c>
    </row>
    <row r="106" spans="1:10" x14ac:dyDescent="0.25">
      <c r="A106" s="3" t="s">
        <v>218</v>
      </c>
      <c r="B106" s="3" t="s">
        <v>219</v>
      </c>
      <c r="C106" s="93">
        <v>2000</v>
      </c>
      <c r="D106" s="84">
        <f t="shared" si="11"/>
        <v>1770.7255699626901</v>
      </c>
      <c r="E106" s="83">
        <v>1207</v>
      </c>
      <c r="F106" s="90">
        <f t="shared" si="12"/>
        <v>1810.5</v>
      </c>
      <c r="G106" s="79">
        <v>0.92719724770642198</v>
      </c>
      <c r="H106" s="79">
        <v>0.97794594594594586</v>
      </c>
      <c r="I106" s="79">
        <v>1.0289505428226779</v>
      </c>
      <c r="J106" s="97">
        <f t="shared" si="13"/>
        <v>0.97803124549168186</v>
      </c>
    </row>
    <row r="107" spans="1:10" x14ac:dyDescent="0.25">
      <c r="A107" s="3" t="s">
        <v>220</v>
      </c>
      <c r="B107" s="3" t="s">
        <v>221</v>
      </c>
      <c r="C107" s="93">
        <v>2000</v>
      </c>
      <c r="D107" s="84">
        <f t="shared" si="11"/>
        <v>0</v>
      </c>
      <c r="E107" s="83"/>
      <c r="F107" s="90">
        <f t="shared" si="12"/>
        <v>0</v>
      </c>
      <c r="G107" s="79">
        <v>1.0058342070773263</v>
      </c>
      <c r="H107" s="79">
        <v>1.162326295585413</v>
      </c>
      <c r="I107" s="79">
        <v>1.0316104228961982</v>
      </c>
      <c r="J107" s="97">
        <f t="shared" si="13"/>
        <v>1.0665903085196458</v>
      </c>
    </row>
    <row r="108" spans="1:10" x14ac:dyDescent="0.25">
      <c r="A108" s="3" t="s">
        <v>222</v>
      </c>
      <c r="B108" s="3" t="s">
        <v>223</v>
      </c>
      <c r="C108" s="93">
        <v>2000</v>
      </c>
      <c r="D108" s="84">
        <f t="shared" si="11"/>
        <v>1190.5905887881254</v>
      </c>
      <c r="E108" s="83">
        <v>806</v>
      </c>
      <c r="F108" s="90">
        <f t="shared" si="12"/>
        <v>1209</v>
      </c>
      <c r="G108" s="79">
        <v>0.98255548549810845</v>
      </c>
      <c r="H108" s="79">
        <v>0.93866666666666665</v>
      </c>
      <c r="I108" s="79">
        <v>1.033096926713948</v>
      </c>
      <c r="J108" s="97">
        <f t="shared" si="13"/>
        <v>0.98477302629290764</v>
      </c>
    </row>
    <row r="109" spans="1:10" x14ac:dyDescent="0.25">
      <c r="A109" s="3" t="s">
        <v>224</v>
      </c>
      <c r="B109" s="3" t="s">
        <v>225</v>
      </c>
      <c r="C109" s="93">
        <v>15863.200549476605</v>
      </c>
      <c r="D109" s="84">
        <f t="shared" si="11"/>
        <v>15863.200549476605</v>
      </c>
      <c r="E109" s="83">
        <v>10882</v>
      </c>
      <c r="F109" s="90">
        <f t="shared" si="12"/>
        <v>16323</v>
      </c>
      <c r="G109" s="79">
        <v>0.9219436326643855</v>
      </c>
      <c r="H109" s="79">
        <v>0.96123976608187134</v>
      </c>
      <c r="I109" s="79">
        <v>1.0323101777059773</v>
      </c>
      <c r="J109" s="97">
        <f t="shared" si="13"/>
        <v>0.97183119215074465</v>
      </c>
    </row>
    <row r="110" spans="1:10" x14ac:dyDescent="0.25">
      <c r="A110" s="3" t="s">
        <v>226</v>
      </c>
      <c r="B110" s="3" t="s">
        <v>227</v>
      </c>
      <c r="C110" s="93">
        <v>2000</v>
      </c>
      <c r="D110" s="84">
        <f t="shared" si="11"/>
        <v>1242.6626552470714</v>
      </c>
      <c r="E110" s="83">
        <v>784</v>
      </c>
      <c r="F110" s="90">
        <f t="shared" si="12"/>
        <v>1176</v>
      </c>
      <c r="G110" s="79">
        <v>1.0052959183673469</v>
      </c>
      <c r="H110" s="79">
        <v>1.1133784764207979</v>
      </c>
      <c r="I110" s="79">
        <v>1.0513833992094861</v>
      </c>
      <c r="J110" s="97">
        <f t="shared" si="13"/>
        <v>1.0566859313325436</v>
      </c>
    </row>
    <row r="111" spans="1:10" x14ac:dyDescent="0.25">
      <c r="A111" s="3" t="s">
        <v>228</v>
      </c>
      <c r="B111" s="3" t="s">
        <v>229</v>
      </c>
      <c r="C111" s="93">
        <v>2589.4518176881184</v>
      </c>
      <c r="D111" s="84">
        <f t="shared" si="11"/>
        <v>2589.4518176881184</v>
      </c>
      <c r="E111" s="83">
        <v>1691</v>
      </c>
      <c r="F111" s="90">
        <f t="shared" si="12"/>
        <v>2536.5</v>
      </c>
      <c r="G111" s="79">
        <v>0.96514454976303321</v>
      </c>
      <c r="H111" s="79">
        <v>1.0621989150090421</v>
      </c>
      <c r="I111" s="79">
        <v>1.0352843503528435</v>
      </c>
      <c r="J111" s="97">
        <f t="shared" si="13"/>
        <v>1.0208759383749728</v>
      </c>
    </row>
    <row r="112" spans="1:10" x14ac:dyDescent="0.25">
      <c r="A112" s="3" t="s">
        <v>230</v>
      </c>
      <c r="B112" s="3" t="s">
        <v>231</v>
      </c>
      <c r="C112" s="93">
        <v>2834.8336902950382</v>
      </c>
      <c r="D112" s="84">
        <f t="shared" si="11"/>
        <v>2834.8336902950382</v>
      </c>
      <c r="E112" s="83">
        <v>1863</v>
      </c>
      <c r="F112" s="90">
        <f t="shared" si="12"/>
        <v>2794.5</v>
      </c>
      <c r="G112" s="79">
        <v>0.95684304207119741</v>
      </c>
      <c r="H112" s="79">
        <v>1.0618245614035091</v>
      </c>
      <c r="I112" s="79">
        <v>1.0246321177223288</v>
      </c>
      <c r="J112" s="97">
        <f t="shared" si="13"/>
        <v>1.0144332403990117</v>
      </c>
    </row>
    <row r="113" spans="1:10" x14ac:dyDescent="0.25">
      <c r="A113" s="3" t="s">
        <v>232</v>
      </c>
      <c r="B113" s="3" t="s">
        <v>233</v>
      </c>
      <c r="C113" s="93">
        <v>2000</v>
      </c>
      <c r="D113" s="84">
        <f t="shared" si="11"/>
        <v>1537.837766439776</v>
      </c>
      <c r="E113" s="83">
        <v>1055</v>
      </c>
      <c r="F113" s="90">
        <f t="shared" si="12"/>
        <v>1582.5</v>
      </c>
      <c r="G113" s="79">
        <v>0.93884123222748816</v>
      </c>
      <c r="H113" s="79">
        <v>0.95373913043478264</v>
      </c>
      <c r="I113" s="79">
        <v>1.0227518959913326</v>
      </c>
      <c r="J113" s="97">
        <f t="shared" si="13"/>
        <v>0.97177741955120123</v>
      </c>
    </row>
    <row r="114" spans="1:10" x14ac:dyDescent="0.25">
      <c r="A114" s="3" t="s">
        <v>234</v>
      </c>
      <c r="B114" s="3" t="s">
        <v>235</v>
      </c>
      <c r="C114" s="93">
        <v>8291.027949852747</v>
      </c>
      <c r="D114" s="84">
        <f t="shared" si="11"/>
        <v>8291.027949852747</v>
      </c>
      <c r="E114" s="83">
        <v>5451</v>
      </c>
      <c r="F114" s="90">
        <f t="shared" si="12"/>
        <v>8176.5</v>
      </c>
      <c r="G114" s="79">
        <v>1.0269990689013035</v>
      </c>
      <c r="H114" s="79">
        <v>0.9678014646053702</v>
      </c>
      <c r="I114" s="79">
        <v>1.0472203616878768</v>
      </c>
      <c r="J114" s="97">
        <f t="shared" si="13"/>
        <v>1.0140069650648502</v>
      </c>
    </row>
    <row r="115" spans="1:10" x14ac:dyDescent="0.25">
      <c r="A115" s="3" t="s">
        <v>236</v>
      </c>
      <c r="B115" s="3" t="s">
        <v>237</v>
      </c>
      <c r="C115" s="93">
        <v>2000</v>
      </c>
      <c r="D115" s="84">
        <f t="shared" si="11"/>
        <v>1733.3048635470882</v>
      </c>
      <c r="E115" s="83">
        <v>1202</v>
      </c>
      <c r="F115" s="90">
        <f t="shared" si="12"/>
        <v>1803</v>
      </c>
      <c r="G115" s="79">
        <v>0.91721118530884804</v>
      </c>
      <c r="H115" s="79">
        <v>0.93199999999999994</v>
      </c>
      <c r="I115" s="79">
        <v>1.0348235294117647</v>
      </c>
      <c r="J115" s="97">
        <f t="shared" si="13"/>
        <v>0.96134490490687086</v>
      </c>
    </row>
    <row r="116" spans="1:10" x14ac:dyDescent="0.25">
      <c r="A116" s="3" t="s">
        <v>238</v>
      </c>
      <c r="B116" s="3" t="s">
        <v>239</v>
      </c>
      <c r="C116" s="93">
        <v>2614.8280905416955</v>
      </c>
      <c r="D116" s="84">
        <f t="shared" si="11"/>
        <v>2614.8280905416955</v>
      </c>
      <c r="E116" s="83">
        <v>1779</v>
      </c>
      <c r="F116" s="90">
        <f t="shared" si="12"/>
        <v>2668.5</v>
      </c>
      <c r="G116" s="79">
        <v>0.93549437570303717</v>
      </c>
      <c r="H116" s="79">
        <v>0.97468292682926827</v>
      </c>
      <c r="I116" s="79">
        <v>1.029483282674772</v>
      </c>
      <c r="J116" s="97">
        <f t="shared" si="13"/>
        <v>0.9798868617356925</v>
      </c>
    </row>
    <row r="117" spans="1:10" x14ac:dyDescent="0.25">
      <c r="A117" s="3" t="s">
        <v>240</v>
      </c>
      <c r="B117" s="3" t="s">
        <v>241</v>
      </c>
      <c r="C117" s="93">
        <v>4316.9743805975158</v>
      </c>
      <c r="D117" s="84">
        <f t="shared" si="11"/>
        <v>4316.9743805975158</v>
      </c>
      <c r="E117" s="83">
        <v>2936</v>
      </c>
      <c r="F117" s="90">
        <f t="shared" si="12"/>
        <v>4404</v>
      </c>
      <c r="G117" s="79">
        <v>0.97069525801952583</v>
      </c>
      <c r="H117" s="79">
        <v>0.93675938656795343</v>
      </c>
      <c r="I117" s="79">
        <v>1.0332635983263598</v>
      </c>
      <c r="J117" s="97">
        <f t="shared" si="13"/>
        <v>0.98023941430461303</v>
      </c>
    </row>
    <row r="118" spans="1:10" x14ac:dyDescent="0.25">
      <c r="A118" s="3" t="s">
        <v>242</v>
      </c>
      <c r="B118" s="3" t="s">
        <v>243</v>
      </c>
      <c r="C118" s="93">
        <v>2000</v>
      </c>
      <c r="D118" s="84">
        <f t="shared" si="11"/>
        <v>1422.7805745548508</v>
      </c>
      <c r="E118" s="83">
        <v>946</v>
      </c>
      <c r="F118" s="90">
        <f t="shared" si="12"/>
        <v>1419</v>
      </c>
      <c r="G118" s="79">
        <v>0.97740987124463519</v>
      </c>
      <c r="H118" s="79">
        <v>0.99751410373066418</v>
      </c>
      <c r="I118" s="79">
        <v>1.033068783068783</v>
      </c>
      <c r="J118" s="97">
        <f t="shared" si="13"/>
        <v>1.0026642526813607</v>
      </c>
    </row>
    <row r="119" spans="1:10" x14ac:dyDescent="0.25">
      <c r="A119" s="3" t="s">
        <v>244</v>
      </c>
      <c r="B119" s="3" t="s">
        <v>245</v>
      </c>
      <c r="C119" s="93">
        <v>4929.6268474465414</v>
      </c>
      <c r="D119" s="84">
        <f t="shared" si="11"/>
        <v>4929.6268474465414</v>
      </c>
      <c r="E119" s="83">
        <v>3339</v>
      </c>
      <c r="F119" s="90">
        <f t="shared" si="12"/>
        <v>5008.5</v>
      </c>
      <c r="G119" s="79">
        <v>0.94590250994796454</v>
      </c>
      <c r="H119" s="79">
        <v>0.99059374999999994</v>
      </c>
      <c r="I119" s="79">
        <v>1.0162601626016261</v>
      </c>
      <c r="J119" s="97">
        <f t="shared" si="13"/>
        <v>0.98425214084986357</v>
      </c>
    </row>
    <row r="120" spans="1:10" x14ac:dyDescent="0.25">
      <c r="A120" s="3" t="s">
        <v>246</v>
      </c>
      <c r="B120" s="3" t="s">
        <v>247</v>
      </c>
      <c r="C120" s="93">
        <v>2000</v>
      </c>
      <c r="D120" s="84">
        <f t="shared" si="11"/>
        <v>1805.5038377405365</v>
      </c>
      <c r="E120" s="83">
        <v>1209</v>
      </c>
      <c r="F120" s="90">
        <f t="shared" si="12"/>
        <v>1813.5</v>
      </c>
      <c r="G120" s="79">
        <v>0.96825020678246487</v>
      </c>
      <c r="H120" s="79">
        <v>0.98948663101604284</v>
      </c>
      <c r="I120" s="79">
        <v>1.0290354330708662</v>
      </c>
      <c r="J120" s="97">
        <f t="shared" si="13"/>
        <v>0.99559075695645793</v>
      </c>
    </row>
    <row r="121" spans="1:10" x14ac:dyDescent="0.25">
      <c r="A121" s="3" t="s">
        <v>248</v>
      </c>
      <c r="B121" s="3" t="s">
        <v>249</v>
      </c>
      <c r="C121" s="93">
        <v>2000</v>
      </c>
      <c r="D121" s="84">
        <f t="shared" si="11"/>
        <v>1905.1382157229716</v>
      </c>
      <c r="E121" s="83">
        <v>1235</v>
      </c>
      <c r="F121" s="90">
        <f t="shared" si="12"/>
        <v>1852.5</v>
      </c>
      <c r="G121" s="79">
        <v>1.0224838056680161</v>
      </c>
      <c r="H121" s="79">
        <v>1.0178164481525627</v>
      </c>
      <c r="I121" s="79">
        <v>1.0449438202247192</v>
      </c>
      <c r="J121" s="97">
        <f t="shared" si="13"/>
        <v>1.0284146913484327</v>
      </c>
    </row>
    <row r="122" spans="1:10" x14ac:dyDescent="0.25">
      <c r="A122" s="3" t="s">
        <v>250</v>
      </c>
      <c r="B122" s="3" t="s">
        <v>251</v>
      </c>
      <c r="C122" s="93">
        <v>2000</v>
      </c>
      <c r="D122" s="84">
        <f t="shared" si="11"/>
        <v>1097.0313392861244</v>
      </c>
      <c r="E122" s="83">
        <v>701</v>
      </c>
      <c r="F122" s="90">
        <f t="shared" si="12"/>
        <v>1051.5</v>
      </c>
      <c r="G122" s="79">
        <v>0.97107553956834536</v>
      </c>
      <c r="H122" s="79">
        <v>1.1306183074265981</v>
      </c>
      <c r="I122" s="79">
        <v>1.0282101167315174</v>
      </c>
      <c r="J122" s="97">
        <f t="shared" si="13"/>
        <v>1.0433013212421536</v>
      </c>
    </row>
    <row r="123" spans="1:10" x14ac:dyDescent="0.25">
      <c r="A123" s="3" t="s">
        <v>252</v>
      </c>
      <c r="B123" s="3" t="s">
        <v>253</v>
      </c>
      <c r="C123" s="93">
        <v>2763.9835060818891</v>
      </c>
      <c r="D123" s="84">
        <f t="shared" si="11"/>
        <v>2763.9835060818891</v>
      </c>
      <c r="E123" s="83">
        <v>1815</v>
      </c>
      <c r="F123" s="90">
        <f t="shared" si="12"/>
        <v>2722.5</v>
      </c>
      <c r="G123" s="79">
        <v>0.99908585858585863</v>
      </c>
      <c r="H123" s="79">
        <v>0.99595348837209297</v>
      </c>
      <c r="I123" s="79">
        <v>1.0506725054738817</v>
      </c>
      <c r="J123" s="97">
        <f t="shared" si="13"/>
        <v>1.0152372841439445</v>
      </c>
    </row>
    <row r="124" spans="1:10" x14ac:dyDescent="0.25">
      <c r="A124" s="3" t="s">
        <v>254</v>
      </c>
      <c r="B124" s="3" t="s">
        <v>255</v>
      </c>
      <c r="C124" s="93">
        <v>11188.262183515912</v>
      </c>
      <c r="D124" s="84">
        <f t="shared" si="11"/>
        <v>11188.262183515912</v>
      </c>
      <c r="E124" s="83">
        <v>7717</v>
      </c>
      <c r="F124" s="90">
        <f t="shared" si="12"/>
        <v>11575.5</v>
      </c>
      <c r="G124" s="79">
        <v>0.93068445322793147</v>
      </c>
      <c r="H124" s="79">
        <v>0.94700765696784073</v>
      </c>
      <c r="I124" s="79">
        <v>1.021948212083847</v>
      </c>
      <c r="J124" s="97">
        <f t="shared" si="13"/>
        <v>0.96654677409320644</v>
      </c>
    </row>
    <row r="125" spans="1:10" x14ac:dyDescent="0.25">
      <c r="A125" s="3" t="s">
        <v>256</v>
      </c>
      <c r="B125" s="3" t="s">
        <v>257</v>
      </c>
      <c r="C125" s="93">
        <v>3546.9403401787426</v>
      </c>
      <c r="D125" s="84">
        <f t="shared" si="11"/>
        <v>3546.9403401787426</v>
      </c>
      <c r="E125" s="83">
        <v>2360</v>
      </c>
      <c r="F125" s="90">
        <f t="shared" si="12"/>
        <v>3540</v>
      </c>
      <c r="G125" s="79">
        <v>0.98701474530831101</v>
      </c>
      <c r="H125" s="79">
        <v>0.99002968960863702</v>
      </c>
      <c r="I125" s="79">
        <v>1.0288372093023255</v>
      </c>
      <c r="J125" s="97">
        <f t="shared" si="13"/>
        <v>1.0019605480730911</v>
      </c>
    </row>
    <row r="126" spans="1:10" x14ac:dyDescent="0.25">
      <c r="A126" s="3" t="s">
        <v>258</v>
      </c>
      <c r="B126" s="3" t="s">
        <v>259</v>
      </c>
      <c r="C126" s="93">
        <v>3587.2428300777301</v>
      </c>
      <c r="D126" s="84">
        <f t="shared" si="11"/>
        <v>3587.2428300777301</v>
      </c>
      <c r="E126" s="83">
        <v>2206</v>
      </c>
      <c r="F126" s="90">
        <f t="shared" si="12"/>
        <v>3309</v>
      </c>
      <c r="G126" s="79">
        <v>0.95758975521305534</v>
      </c>
      <c r="H126" s="79">
        <v>1.2570173250173249</v>
      </c>
      <c r="I126" s="79">
        <v>1.0376529651710071</v>
      </c>
      <c r="J126" s="97">
        <f t="shared" si="13"/>
        <v>1.0840866818004624</v>
      </c>
    </row>
    <row r="127" spans="1:10" x14ac:dyDescent="0.25">
      <c r="A127" s="3" t="s">
        <v>260</v>
      </c>
      <c r="B127" s="3" t="s">
        <v>261</v>
      </c>
      <c r="C127" s="93">
        <v>5021.6156436968231</v>
      </c>
      <c r="D127" s="84">
        <f t="shared" si="11"/>
        <v>5021.6156436968231</v>
      </c>
      <c r="E127" s="83">
        <v>3313</v>
      </c>
      <c r="F127" s="90">
        <f t="shared" si="12"/>
        <v>4969.5</v>
      </c>
      <c r="G127" s="79">
        <v>1.0050328719723183</v>
      </c>
      <c r="H127" s="79">
        <v>0.98015032295948334</v>
      </c>
      <c r="I127" s="79">
        <v>1.0462781052172014</v>
      </c>
      <c r="J127" s="97">
        <f t="shared" si="13"/>
        <v>1.0104871000496676</v>
      </c>
    </row>
    <row r="128" spans="1:10" x14ac:dyDescent="0.25">
      <c r="A128" s="3" t="s">
        <v>262</v>
      </c>
      <c r="B128" s="3" t="s">
        <v>263</v>
      </c>
      <c r="C128" s="93">
        <v>2475.7717156144572</v>
      </c>
      <c r="D128" s="84">
        <f t="shared" si="11"/>
        <v>2475.7717156144572</v>
      </c>
      <c r="E128" s="83">
        <v>1704</v>
      </c>
      <c r="F128" s="90">
        <f t="shared" si="12"/>
        <v>2556</v>
      </c>
      <c r="G128" s="79">
        <v>0.91866901408450707</v>
      </c>
      <c r="H128" s="79">
        <v>0.94634159061277712</v>
      </c>
      <c r="I128" s="79">
        <v>1.0408247422680412</v>
      </c>
      <c r="J128" s="97">
        <f t="shared" si="13"/>
        <v>0.96861178232177514</v>
      </c>
    </row>
    <row r="129" spans="1:10" x14ac:dyDescent="0.25">
      <c r="A129" s="3" t="s">
        <v>264</v>
      </c>
      <c r="B129" s="3" t="s">
        <v>265</v>
      </c>
      <c r="C129" s="93">
        <v>4076.2459126026279</v>
      </c>
      <c r="D129" s="84">
        <f t="shared" si="11"/>
        <v>4076.2459126026279</v>
      </c>
      <c r="E129" s="83">
        <v>2700</v>
      </c>
      <c r="F129" s="90">
        <f t="shared" si="12"/>
        <v>4050</v>
      </c>
      <c r="G129" s="79">
        <v>1.0018646736649932</v>
      </c>
      <c r="H129" s="79">
        <v>0.98139341421143844</v>
      </c>
      <c r="I129" s="79">
        <v>1.0361833288662556</v>
      </c>
      <c r="J129" s="97">
        <f t="shared" si="13"/>
        <v>1.0064804722475624</v>
      </c>
    </row>
    <row r="130" spans="1:10" x14ac:dyDescent="0.25">
      <c r="A130" s="3" t="s">
        <v>266</v>
      </c>
      <c r="B130" s="3" t="s">
        <v>267</v>
      </c>
      <c r="C130" s="93">
        <v>7741.6841978482371</v>
      </c>
      <c r="D130" s="84">
        <f t="shared" si="11"/>
        <v>7741.6841978482371</v>
      </c>
      <c r="E130" s="83">
        <v>5304</v>
      </c>
      <c r="F130" s="90">
        <f t="shared" si="12"/>
        <v>7956</v>
      </c>
      <c r="G130" s="79">
        <v>0.95009987430606468</v>
      </c>
      <c r="H130" s="79">
        <v>0.94090822457012635</v>
      </c>
      <c r="I130" s="79">
        <v>1.0281790043848336</v>
      </c>
      <c r="J130" s="97">
        <f t="shared" si="13"/>
        <v>0.97306236775367483</v>
      </c>
    </row>
    <row r="131" spans="1:10" x14ac:dyDescent="0.25">
      <c r="A131" s="3" t="s">
        <v>268</v>
      </c>
      <c r="B131" s="3" t="s">
        <v>269</v>
      </c>
      <c r="C131" s="93">
        <v>2000</v>
      </c>
      <c r="D131" s="84">
        <f t="shared" si="11"/>
        <v>1003.4237114545687</v>
      </c>
      <c r="E131" s="83">
        <v>645</v>
      </c>
      <c r="F131" s="90">
        <f t="shared" si="12"/>
        <v>967.5</v>
      </c>
      <c r="G131" s="79">
        <v>0.94321317829457363</v>
      </c>
      <c r="H131" s="79">
        <v>1.1379405940594061</v>
      </c>
      <c r="I131" s="79">
        <v>1.0302375809935205</v>
      </c>
      <c r="J131" s="97">
        <f t="shared" si="13"/>
        <v>1.0371304511158332</v>
      </c>
    </row>
    <row r="132" spans="1:10" x14ac:dyDescent="0.25">
      <c r="A132" s="3" t="s">
        <v>270</v>
      </c>
      <c r="B132" s="3" t="s">
        <v>271</v>
      </c>
      <c r="C132" s="93">
        <v>2000</v>
      </c>
      <c r="D132" s="84">
        <f t="shared" si="11"/>
        <v>726.25680661259298</v>
      </c>
      <c r="E132" s="83">
        <v>462</v>
      </c>
      <c r="F132" s="90">
        <f t="shared" si="12"/>
        <v>693</v>
      </c>
      <c r="G132" s="79">
        <v>1.0274565217391305</v>
      </c>
      <c r="H132" s="79">
        <v>1.0855433070866141</v>
      </c>
      <c r="I132" s="79">
        <v>1.0309690309690309</v>
      </c>
      <c r="J132" s="97">
        <f t="shared" si="13"/>
        <v>1.0479896199315917</v>
      </c>
    </row>
    <row r="133" spans="1:10" x14ac:dyDescent="0.25">
      <c r="A133" s="3" t="s">
        <v>272</v>
      </c>
      <c r="B133" s="3" t="s">
        <v>273</v>
      </c>
      <c r="C133" s="93">
        <v>2000</v>
      </c>
      <c r="D133" s="84">
        <f t="shared" si="11"/>
        <v>978.3164544605022</v>
      </c>
      <c r="E133" s="83">
        <v>609</v>
      </c>
      <c r="F133" s="90">
        <f t="shared" si="12"/>
        <v>913.5</v>
      </c>
      <c r="G133" s="79">
        <v>1.0132197346600331</v>
      </c>
      <c r="H133" s="79">
        <v>1.1540183486238531</v>
      </c>
      <c r="I133" s="79">
        <v>1.0456238361266295</v>
      </c>
      <c r="J133" s="97">
        <f t="shared" si="13"/>
        <v>1.0709539731368387</v>
      </c>
    </row>
    <row r="134" spans="1:10" x14ac:dyDescent="0.25">
      <c r="A134" s="3" t="s">
        <v>274</v>
      </c>
      <c r="B134" s="3" t="s">
        <v>275</v>
      </c>
      <c r="C134" s="93">
        <v>5969.7348782168738</v>
      </c>
      <c r="D134" s="84">
        <f t="shared" si="11"/>
        <v>5969.7348782168738</v>
      </c>
      <c r="E134" s="83">
        <v>4145</v>
      </c>
      <c r="F134" s="90">
        <f t="shared" si="12"/>
        <v>6217.5</v>
      </c>
      <c r="G134" s="79">
        <v>0.92356588864575739</v>
      </c>
      <c r="H134" s="79">
        <v>0.93256947608200458</v>
      </c>
      <c r="I134" s="79">
        <v>1.0243157224697645</v>
      </c>
      <c r="J134" s="97">
        <f t="shared" si="13"/>
        <v>0.96015036239917551</v>
      </c>
    </row>
    <row r="135" spans="1:10" x14ac:dyDescent="0.25">
      <c r="A135" s="3" t="s">
        <v>276</v>
      </c>
      <c r="B135" s="3" t="s">
        <v>277</v>
      </c>
      <c r="C135" s="93">
        <v>2089.7643062337074</v>
      </c>
      <c r="D135" s="84">
        <f t="shared" si="11"/>
        <v>2089.7643062337074</v>
      </c>
      <c r="E135" s="83">
        <v>1395</v>
      </c>
      <c r="F135" s="90">
        <f t="shared" si="12"/>
        <v>2092.5</v>
      </c>
      <c r="G135" s="79">
        <v>0.97500704225352108</v>
      </c>
      <c r="H135" s="79">
        <v>0.97729201430274137</v>
      </c>
      <c r="I135" s="79">
        <v>1.0437788018433181</v>
      </c>
      <c r="J135" s="97">
        <f t="shared" si="13"/>
        <v>0.99869261946652677</v>
      </c>
    </row>
    <row r="136" spans="1:10" x14ac:dyDescent="0.25">
      <c r="A136" s="3" t="s">
        <v>278</v>
      </c>
      <c r="B136" s="3" t="s">
        <v>279</v>
      </c>
      <c r="C136" s="93">
        <v>7773.9349710379502</v>
      </c>
      <c r="D136" s="84">
        <f t="shared" si="11"/>
        <v>7773.9349710379502</v>
      </c>
      <c r="E136" s="83">
        <v>5031</v>
      </c>
      <c r="F136" s="90">
        <f t="shared" si="12"/>
        <v>7546.5</v>
      </c>
      <c r="G136" s="79">
        <v>1.0958966975432944</v>
      </c>
      <c r="H136" s="79">
        <v>0.95268014705882353</v>
      </c>
      <c r="I136" s="79">
        <v>1.0418365805769521</v>
      </c>
      <c r="J136" s="97">
        <f t="shared" si="13"/>
        <v>1.0301378083930233</v>
      </c>
    </row>
    <row r="137" spans="1:10" x14ac:dyDescent="0.25">
      <c r="A137" s="3" t="s">
        <v>280</v>
      </c>
      <c r="B137" s="3" t="s">
        <v>281</v>
      </c>
      <c r="C137" s="93">
        <v>2000</v>
      </c>
      <c r="D137" s="84">
        <f t="shared" ref="D137:D159" si="14">J137*F137</f>
        <v>513.54063868819151</v>
      </c>
      <c r="E137" s="83">
        <v>351</v>
      </c>
      <c r="F137" s="90">
        <f t="shared" ref="F137:F159" si="15">E137*1.5</f>
        <v>526.5</v>
      </c>
      <c r="G137" s="79">
        <v>0.91899002849002853</v>
      </c>
      <c r="H137" s="79">
        <v>0.9684077669902913</v>
      </c>
      <c r="I137" s="79">
        <v>1.0387596899224807</v>
      </c>
      <c r="J137" s="97">
        <f t="shared" ref="J137:J159" si="16">AVERAGE(G137:I137)</f>
        <v>0.97538582846760014</v>
      </c>
    </row>
    <row r="138" spans="1:10" x14ac:dyDescent="0.25">
      <c r="A138" s="3" t="s">
        <v>282</v>
      </c>
      <c r="B138" s="3" t="s">
        <v>283</v>
      </c>
      <c r="C138" s="93">
        <v>2000</v>
      </c>
      <c r="D138" s="84">
        <f t="shared" si="14"/>
        <v>1073.3254398699496</v>
      </c>
      <c r="E138" s="83">
        <v>736</v>
      </c>
      <c r="F138" s="90">
        <f t="shared" si="15"/>
        <v>1104</v>
      </c>
      <c r="G138" s="79">
        <v>0.94377868852459013</v>
      </c>
      <c r="H138" s="79">
        <v>0.93992079207920787</v>
      </c>
      <c r="I138" s="79">
        <v>1.0329457364341086</v>
      </c>
      <c r="J138" s="97">
        <f t="shared" si="16"/>
        <v>0.97221507234596893</v>
      </c>
    </row>
    <row r="139" spans="1:10" x14ac:dyDescent="0.25">
      <c r="A139" s="3" t="s">
        <v>284</v>
      </c>
      <c r="B139" s="3" t="s">
        <v>285</v>
      </c>
      <c r="C139" s="93">
        <v>4281.7795896458265</v>
      </c>
      <c r="D139" s="84">
        <f t="shared" si="14"/>
        <v>4281.7795896458265</v>
      </c>
      <c r="E139" s="83">
        <v>2843</v>
      </c>
      <c r="F139" s="90">
        <f t="shared" si="15"/>
        <v>4264.5</v>
      </c>
      <c r="G139" s="79">
        <v>1.0089767277856136</v>
      </c>
      <c r="H139" s="79">
        <v>0.97121568627450983</v>
      </c>
      <c r="I139" s="79">
        <v>1.0319634703196348</v>
      </c>
      <c r="J139" s="97">
        <f t="shared" si="16"/>
        <v>1.0040519614599195</v>
      </c>
    </row>
    <row r="140" spans="1:10" x14ac:dyDescent="0.25">
      <c r="A140" s="3" t="s">
        <v>286</v>
      </c>
      <c r="B140" s="3" t="s">
        <v>287</v>
      </c>
      <c r="C140" s="93">
        <v>2736.94403078902</v>
      </c>
      <c r="D140" s="84">
        <f t="shared" si="14"/>
        <v>2736.94403078902</v>
      </c>
      <c r="E140" s="83">
        <v>1906</v>
      </c>
      <c r="F140" s="90">
        <f t="shared" si="15"/>
        <v>2859</v>
      </c>
      <c r="G140" s="79">
        <v>0.90427848436671965</v>
      </c>
      <c r="H140" s="79">
        <v>0.9430497237569061</v>
      </c>
      <c r="I140" s="79">
        <v>1.0245962732919254</v>
      </c>
      <c r="J140" s="97">
        <f t="shared" si="16"/>
        <v>0.9573081604718503</v>
      </c>
    </row>
    <row r="141" spans="1:10" x14ac:dyDescent="0.25">
      <c r="A141" s="3" t="s">
        <v>288</v>
      </c>
      <c r="B141" s="3" t="s">
        <v>289</v>
      </c>
      <c r="C141" s="93">
        <v>32299.32893408872</v>
      </c>
      <c r="D141" s="84">
        <f t="shared" si="14"/>
        <v>32299.32893408872</v>
      </c>
      <c r="E141" s="83">
        <v>21576</v>
      </c>
      <c r="F141" s="90">
        <f t="shared" si="15"/>
        <v>32364</v>
      </c>
      <c r="G141" s="79">
        <v>1.0160535118196063</v>
      </c>
      <c r="H141" s="79">
        <v>0.93199999999999994</v>
      </c>
      <c r="I141" s="79">
        <v>1.0459517657192077</v>
      </c>
      <c r="J141" s="97">
        <f t="shared" si="16"/>
        <v>0.99800175917960454</v>
      </c>
    </row>
    <row r="142" spans="1:10" x14ac:dyDescent="0.25">
      <c r="A142" s="3" t="s">
        <v>290</v>
      </c>
      <c r="B142" s="3" t="s">
        <v>291</v>
      </c>
      <c r="C142" s="93">
        <v>2000</v>
      </c>
      <c r="D142" s="84">
        <f t="shared" si="14"/>
        <v>1999.9332570180222</v>
      </c>
      <c r="E142" s="83">
        <v>1333</v>
      </c>
      <c r="F142" s="90">
        <f t="shared" si="15"/>
        <v>1999.5</v>
      </c>
      <c r="G142" s="79">
        <v>1.0259401805869075</v>
      </c>
      <c r="H142" s="79">
        <v>0.93199999999999994</v>
      </c>
      <c r="I142" s="79">
        <v>1.0427098674521356</v>
      </c>
      <c r="J142" s="97">
        <f t="shared" si="16"/>
        <v>1.000216682679681</v>
      </c>
    </row>
    <row r="143" spans="1:10" x14ac:dyDescent="0.25">
      <c r="A143" s="3" t="s">
        <v>292</v>
      </c>
      <c r="B143" s="3" t="s">
        <v>293</v>
      </c>
      <c r="C143" s="93">
        <v>2000</v>
      </c>
      <c r="D143" s="84">
        <f t="shared" si="14"/>
        <v>1767.7610379611801</v>
      </c>
      <c r="E143" s="83">
        <v>1154</v>
      </c>
      <c r="F143" s="90">
        <f t="shared" si="15"/>
        <v>1731</v>
      </c>
      <c r="G143" s="79">
        <v>0.94125690115761351</v>
      </c>
      <c r="H143" s="79">
        <v>1.0859338654503989</v>
      </c>
      <c r="I143" s="79">
        <v>1.0365198711063373</v>
      </c>
      <c r="J143" s="97">
        <f t="shared" si="16"/>
        <v>1.0212368792381168</v>
      </c>
    </row>
    <row r="144" spans="1:10" x14ac:dyDescent="0.25">
      <c r="A144" s="3" t="s">
        <v>294</v>
      </c>
      <c r="B144" s="3" t="s">
        <v>295</v>
      </c>
      <c r="C144" s="93">
        <v>3725.3508333619006</v>
      </c>
      <c r="D144" s="84">
        <f t="shared" si="14"/>
        <v>3725.3508333619006</v>
      </c>
      <c r="E144" s="83">
        <v>2383</v>
      </c>
      <c r="F144" s="90">
        <f t="shared" si="15"/>
        <v>3574.5</v>
      </c>
      <c r="G144" s="79">
        <v>0.99499013848090645</v>
      </c>
      <c r="H144" s="79">
        <v>1.091067882472138</v>
      </c>
      <c r="I144" s="79">
        <v>1.0405477980665951</v>
      </c>
      <c r="J144" s="97">
        <f t="shared" si="16"/>
        <v>1.0422019396732132</v>
      </c>
    </row>
    <row r="145" spans="1:10" x14ac:dyDescent="0.25">
      <c r="A145" s="3" t="s">
        <v>296</v>
      </c>
      <c r="B145" s="3" t="s">
        <v>297</v>
      </c>
      <c r="C145" s="93">
        <v>2000</v>
      </c>
      <c r="D145" s="84">
        <f t="shared" si="14"/>
        <v>1011.5902125532575</v>
      </c>
      <c r="E145" s="83">
        <v>675</v>
      </c>
      <c r="F145" s="90">
        <f t="shared" si="15"/>
        <v>1012.5</v>
      </c>
      <c r="G145" s="79">
        <v>0.94370813771517992</v>
      </c>
      <c r="H145" s="79">
        <v>0.93488392213410232</v>
      </c>
      <c r="I145" s="79">
        <v>1.1187122736418511</v>
      </c>
      <c r="J145" s="97">
        <f t="shared" si="16"/>
        <v>0.99910144449704441</v>
      </c>
    </row>
    <row r="146" spans="1:10" x14ac:dyDescent="0.25">
      <c r="A146" s="3" t="s">
        <v>298</v>
      </c>
      <c r="B146" s="3" t="s">
        <v>299</v>
      </c>
      <c r="C146" s="93">
        <v>2000</v>
      </c>
      <c r="D146" s="84">
        <f t="shared" si="14"/>
        <v>1680.0989363456704</v>
      </c>
      <c r="E146" s="83">
        <v>1154</v>
      </c>
      <c r="F146" s="90">
        <f t="shared" si="15"/>
        <v>1731</v>
      </c>
      <c r="G146" s="79">
        <v>0.93209445407279023</v>
      </c>
      <c r="H146" s="79">
        <v>0.94842036124794749</v>
      </c>
      <c r="I146" s="79">
        <v>1.031268436578171</v>
      </c>
      <c r="J146" s="97">
        <f t="shared" si="16"/>
        <v>0.97059441729963625</v>
      </c>
    </row>
    <row r="147" spans="1:10" x14ac:dyDescent="0.25">
      <c r="A147" s="3" t="s">
        <v>300</v>
      </c>
      <c r="B147" s="3" t="s">
        <v>301</v>
      </c>
      <c r="C147" s="93">
        <v>5141.5278667422881</v>
      </c>
      <c r="D147" s="84">
        <f t="shared" si="14"/>
        <v>5141.5278667422881</v>
      </c>
      <c r="E147" s="83">
        <v>3427</v>
      </c>
      <c r="F147" s="90">
        <f t="shared" si="15"/>
        <v>5140.5</v>
      </c>
      <c r="G147" s="79">
        <v>1.0040103589145024</v>
      </c>
      <c r="H147" s="79">
        <v>0.96312391930835739</v>
      </c>
      <c r="I147" s="79">
        <v>1.0334655856477488</v>
      </c>
      <c r="J147" s="97">
        <f t="shared" si="16"/>
        <v>1.0001999546235363</v>
      </c>
    </row>
    <row r="148" spans="1:10" x14ac:dyDescent="0.25">
      <c r="A148" s="3" t="s">
        <v>302</v>
      </c>
      <c r="B148" s="3" t="s">
        <v>303</v>
      </c>
      <c r="C148" s="93">
        <v>27925.517594959867</v>
      </c>
      <c r="D148" s="84">
        <f t="shared" si="14"/>
        <v>27925.517594959867</v>
      </c>
      <c r="E148" s="83">
        <v>19162</v>
      </c>
      <c r="F148" s="90">
        <f t="shared" si="15"/>
        <v>28743</v>
      </c>
      <c r="G148" s="79">
        <v>0.95679129926697115</v>
      </c>
      <c r="H148" s="79">
        <v>0.93271326676176891</v>
      </c>
      <c r="I148" s="79">
        <v>1.0251721477756508</v>
      </c>
      <c r="J148" s="97">
        <f t="shared" si="16"/>
        <v>0.97155890460146355</v>
      </c>
    </row>
    <row r="149" spans="1:10" x14ac:dyDescent="0.25">
      <c r="A149" s="3" t="s">
        <v>304</v>
      </c>
      <c r="B149" s="3" t="s">
        <v>305</v>
      </c>
      <c r="C149" s="93">
        <v>3079.5273402713924</v>
      </c>
      <c r="D149" s="84">
        <f t="shared" si="14"/>
        <v>3079.5273402713924</v>
      </c>
      <c r="E149" s="83">
        <v>2050</v>
      </c>
      <c r="F149" s="90">
        <f t="shared" si="15"/>
        <v>3075</v>
      </c>
      <c r="G149" s="79">
        <v>0.92975120772946862</v>
      </c>
      <c r="H149" s="79">
        <v>1.0198809355067329</v>
      </c>
      <c r="I149" s="79">
        <v>1.0547847741017431</v>
      </c>
      <c r="J149" s="97">
        <f t="shared" si="16"/>
        <v>1.0014723057793147</v>
      </c>
    </row>
    <row r="150" spans="1:10" x14ac:dyDescent="0.25">
      <c r="A150" s="3" t="s">
        <v>306</v>
      </c>
      <c r="B150" s="3" t="s">
        <v>307</v>
      </c>
      <c r="C150" s="93">
        <v>2000</v>
      </c>
      <c r="D150" s="84">
        <f t="shared" si="14"/>
        <v>999.45193477899397</v>
      </c>
      <c r="E150" s="83">
        <v>637</v>
      </c>
      <c r="F150" s="90">
        <f t="shared" si="15"/>
        <v>955.5</v>
      </c>
      <c r="G150" s="79">
        <v>1.0367945139557266</v>
      </c>
      <c r="H150" s="79">
        <v>1.068904761904762</v>
      </c>
      <c r="I150" s="79">
        <v>1.0322973796465569</v>
      </c>
      <c r="J150" s="97">
        <f t="shared" si="16"/>
        <v>1.0459988851690152</v>
      </c>
    </row>
    <row r="151" spans="1:10" x14ac:dyDescent="0.25">
      <c r="A151" s="3" t="s">
        <v>308</v>
      </c>
      <c r="B151" s="3" t="s">
        <v>309</v>
      </c>
      <c r="C151" s="93">
        <v>13618.193848271863</v>
      </c>
      <c r="D151" s="84">
        <f t="shared" si="14"/>
        <v>13618.193848271863</v>
      </c>
      <c r="E151" s="83">
        <v>8989</v>
      </c>
      <c r="F151" s="90">
        <f t="shared" si="15"/>
        <v>13483.5</v>
      </c>
      <c r="G151" s="79">
        <v>1.0607127659574469</v>
      </c>
      <c r="H151" s="79">
        <v>0.93199999999999994</v>
      </c>
      <c r="I151" s="79">
        <v>1.0372558286074354</v>
      </c>
      <c r="J151" s="97">
        <f t="shared" si="16"/>
        <v>1.0099895315216274</v>
      </c>
    </row>
    <row r="152" spans="1:10" x14ac:dyDescent="0.25">
      <c r="A152" s="3" t="s">
        <v>310</v>
      </c>
      <c r="B152" s="3" t="s">
        <v>311</v>
      </c>
      <c r="C152" s="93">
        <v>20048.666410334688</v>
      </c>
      <c r="D152" s="84">
        <f t="shared" si="14"/>
        <v>20048.666410334688</v>
      </c>
      <c r="E152" s="83">
        <v>13248</v>
      </c>
      <c r="F152" s="90">
        <f t="shared" si="15"/>
        <v>19872</v>
      </c>
      <c r="G152" s="79">
        <v>0.99792332197362577</v>
      </c>
      <c r="H152" s="79">
        <v>0.98869565217391298</v>
      </c>
      <c r="I152" s="79">
        <v>1.0400516795865633</v>
      </c>
      <c r="J152" s="97">
        <f t="shared" si="16"/>
        <v>1.0088902179113672</v>
      </c>
    </row>
    <row r="153" spans="1:10" x14ac:dyDescent="0.25">
      <c r="A153" s="3" t="s">
        <v>312</v>
      </c>
      <c r="B153" s="3" t="s">
        <v>313</v>
      </c>
      <c r="C153" s="93">
        <v>12068.849285216784</v>
      </c>
      <c r="D153" s="84">
        <f t="shared" si="14"/>
        <v>12068.849285216784</v>
      </c>
      <c r="E153" s="83">
        <v>7224</v>
      </c>
      <c r="F153" s="90">
        <f t="shared" si="15"/>
        <v>10836</v>
      </c>
      <c r="G153" s="79">
        <v>1.060491199765327</v>
      </c>
      <c r="H153" s="79">
        <v>1.240316430020284</v>
      </c>
      <c r="I153" s="79">
        <v>1.0405127703297778</v>
      </c>
      <c r="J153" s="97">
        <f t="shared" si="16"/>
        <v>1.1137734667051296</v>
      </c>
    </row>
    <row r="154" spans="1:10" x14ac:dyDescent="0.25">
      <c r="A154" s="3" t="s">
        <v>314</v>
      </c>
      <c r="B154" s="3" t="s">
        <v>315</v>
      </c>
      <c r="C154" s="93">
        <v>2000</v>
      </c>
      <c r="D154" s="84">
        <f t="shared" si="14"/>
        <v>1606.6625374219552</v>
      </c>
      <c r="E154" s="83">
        <v>982</v>
      </c>
      <c r="F154" s="90">
        <f t="shared" si="15"/>
        <v>1473</v>
      </c>
      <c r="G154" s="79">
        <v>0.98418635437881874</v>
      </c>
      <c r="H154" s="79">
        <v>1.240316430020284</v>
      </c>
      <c r="I154" s="79">
        <v>1.0477223427331888</v>
      </c>
      <c r="J154" s="97">
        <f t="shared" si="16"/>
        <v>1.0907417090440972</v>
      </c>
    </row>
    <row r="155" spans="1:10" x14ac:dyDescent="0.25">
      <c r="A155" s="3" t="s">
        <v>316</v>
      </c>
      <c r="B155" s="3" t="s">
        <v>317</v>
      </c>
      <c r="C155" s="93">
        <v>2903.2161669327711</v>
      </c>
      <c r="D155" s="84">
        <f t="shared" si="14"/>
        <v>2903.2161669327711</v>
      </c>
      <c r="E155" s="83">
        <v>1973</v>
      </c>
      <c r="F155" s="90">
        <f t="shared" si="15"/>
        <v>2959.5</v>
      </c>
      <c r="G155" s="79">
        <v>0.97115339458907601</v>
      </c>
      <c r="H155" s="79">
        <v>0.9363668122270743</v>
      </c>
      <c r="I155" s="79">
        <v>1.0354257302672467</v>
      </c>
      <c r="J155" s="97">
        <f t="shared" si="16"/>
        <v>0.98098197902779904</v>
      </c>
    </row>
    <row r="156" spans="1:10" x14ac:dyDescent="0.25">
      <c r="A156" s="3" t="s">
        <v>318</v>
      </c>
      <c r="B156" s="3" t="s">
        <v>319</v>
      </c>
      <c r="C156" s="93">
        <v>6748.6364440237339</v>
      </c>
      <c r="D156" s="84">
        <f t="shared" si="14"/>
        <v>6748.6364440237339</v>
      </c>
      <c r="E156" s="83">
        <v>4426</v>
      </c>
      <c r="F156" s="90">
        <f t="shared" si="15"/>
        <v>6639</v>
      </c>
      <c r="G156" s="79">
        <v>1.0373594667871668</v>
      </c>
      <c r="H156" s="79">
        <v>0.96675765306122452</v>
      </c>
      <c r="I156" s="79">
        <v>1.0454248792585825</v>
      </c>
      <c r="J156" s="97">
        <f t="shared" si="16"/>
        <v>1.0165139997023247</v>
      </c>
    </row>
    <row r="157" spans="1:10" x14ac:dyDescent="0.25">
      <c r="A157" s="3" t="s">
        <v>320</v>
      </c>
      <c r="B157" s="3" t="s">
        <v>321</v>
      </c>
      <c r="C157" s="93">
        <v>9950.3493234030047</v>
      </c>
      <c r="D157" s="84">
        <f t="shared" si="14"/>
        <v>9950.3493234030047</v>
      </c>
      <c r="E157" s="83">
        <v>6534</v>
      </c>
      <c r="F157" s="90">
        <f t="shared" si="15"/>
        <v>9801</v>
      </c>
      <c r="G157" s="79">
        <v>1.0252779314584295</v>
      </c>
      <c r="H157" s="79">
        <v>0.98505466237942119</v>
      </c>
      <c r="I157" s="79">
        <v>1.0353819220492029</v>
      </c>
      <c r="J157" s="97">
        <f t="shared" si="16"/>
        <v>1.0152381719623513</v>
      </c>
    </row>
    <row r="158" spans="1:10" x14ac:dyDescent="0.25">
      <c r="A158" s="3" t="s">
        <v>322</v>
      </c>
      <c r="B158" s="3" t="s">
        <v>323</v>
      </c>
      <c r="C158" s="93">
        <v>2000</v>
      </c>
      <c r="D158" s="84">
        <f t="shared" si="14"/>
        <v>1665.9158345689027</v>
      </c>
      <c r="E158" s="83">
        <v>1077</v>
      </c>
      <c r="F158" s="90">
        <f t="shared" si="15"/>
        <v>1615.5</v>
      </c>
      <c r="G158" s="79">
        <v>1.0181215975011155</v>
      </c>
      <c r="H158" s="79">
        <v>1.042709117221418</v>
      </c>
      <c r="I158" s="79">
        <v>1.0327920049968768</v>
      </c>
      <c r="J158" s="97">
        <f t="shared" si="16"/>
        <v>1.0312075732398036</v>
      </c>
    </row>
    <row r="159" spans="1:10" x14ac:dyDescent="0.25">
      <c r="A159" s="3" t="s">
        <v>324</v>
      </c>
      <c r="B159" s="3" t="s">
        <v>325</v>
      </c>
      <c r="C159" s="93">
        <v>2000</v>
      </c>
      <c r="D159" s="84">
        <f t="shared" si="14"/>
        <v>877.57281690140849</v>
      </c>
      <c r="E159" s="83">
        <v>584</v>
      </c>
      <c r="F159" s="90">
        <f t="shared" si="15"/>
        <v>876</v>
      </c>
      <c r="G159" s="79">
        <v>1.0480342465753425</v>
      </c>
      <c r="H159" s="79">
        <v>0.93199999999999994</v>
      </c>
      <c r="I159" s="79">
        <v>1.0253521126760563</v>
      </c>
      <c r="J159" s="97">
        <f t="shared" si="16"/>
        <v>1.0017954530837996</v>
      </c>
    </row>
    <row r="160" spans="1:10" x14ac:dyDescent="0.25">
      <c r="A160" s="3" t="s">
        <v>326</v>
      </c>
      <c r="B160" s="3" t="s">
        <v>327</v>
      </c>
      <c r="C160" s="93">
        <v>2000</v>
      </c>
      <c r="D160" s="84">
        <f t="shared" ref="D160:D189" si="17">J160*F160</f>
        <v>1582.9674239957824</v>
      </c>
      <c r="E160" s="83">
        <v>1024</v>
      </c>
      <c r="F160" s="90">
        <f t="shared" ref="F160:F189" si="18">E160*1.5</f>
        <v>1536</v>
      </c>
      <c r="G160" s="79">
        <v>0.94902674066599391</v>
      </c>
      <c r="H160" s="79">
        <v>1.1107025703794369</v>
      </c>
      <c r="I160" s="79">
        <v>1.0320039389463318</v>
      </c>
      <c r="J160" s="97">
        <f t="shared" ref="J160:J189" si="19">AVERAGE(G160:I160)</f>
        <v>1.0305777499972542</v>
      </c>
    </row>
    <row r="161" spans="1:10" x14ac:dyDescent="0.25">
      <c r="A161" s="3" t="s">
        <v>328</v>
      </c>
      <c r="B161" s="3" t="s">
        <v>329</v>
      </c>
      <c r="C161" s="93">
        <v>2000</v>
      </c>
      <c r="D161" s="84">
        <f t="shared" si="17"/>
        <v>1839.0389463069992</v>
      </c>
      <c r="E161" s="83">
        <v>1225</v>
      </c>
      <c r="F161" s="90">
        <f t="shared" si="18"/>
        <v>1837.5</v>
      </c>
      <c r="G161" s="79">
        <v>0.95438206388206392</v>
      </c>
      <c r="H161" s="79">
        <v>1.0179277708592778</v>
      </c>
      <c r="I161" s="79">
        <v>1.0302027306578403</v>
      </c>
      <c r="J161" s="97">
        <f t="shared" si="19"/>
        <v>1.0008375217997274</v>
      </c>
    </row>
    <row r="162" spans="1:10" x14ac:dyDescent="0.25">
      <c r="A162" s="3" t="s">
        <v>330</v>
      </c>
      <c r="B162" s="3" t="s">
        <v>331</v>
      </c>
      <c r="C162" s="93">
        <v>2000</v>
      </c>
      <c r="D162" s="84">
        <f t="shared" si="17"/>
        <v>237.89515835406124</v>
      </c>
      <c r="E162" s="83">
        <v>161</v>
      </c>
      <c r="F162" s="90">
        <f t="shared" si="18"/>
        <v>241.5</v>
      </c>
      <c r="G162" s="79">
        <v>0.98600561797752806</v>
      </c>
      <c r="H162" s="79">
        <v>0.93199999999999994</v>
      </c>
      <c r="I162" s="79">
        <v>1.0372137404580153</v>
      </c>
      <c r="J162" s="97">
        <f t="shared" si="19"/>
        <v>0.98507311947851439</v>
      </c>
    </row>
    <row r="163" spans="1:10" x14ac:dyDescent="0.25">
      <c r="A163" s="3" t="s">
        <v>332</v>
      </c>
      <c r="B163" s="3" t="s">
        <v>333</v>
      </c>
      <c r="C163" s="93">
        <v>6157.9127550846406</v>
      </c>
      <c r="D163" s="84">
        <f t="shared" si="17"/>
        <v>6157.9127550846406</v>
      </c>
      <c r="E163" s="83">
        <v>3833</v>
      </c>
      <c r="F163" s="90">
        <f t="shared" si="18"/>
        <v>5749.5</v>
      </c>
      <c r="G163" s="79">
        <v>1.0375511140235911</v>
      </c>
      <c r="H163" s="79">
        <v>1.135360370799537</v>
      </c>
      <c r="I163" s="79">
        <v>1.0401919616076785</v>
      </c>
      <c r="J163" s="97">
        <f t="shared" si="19"/>
        <v>1.0710344821436022</v>
      </c>
    </row>
    <row r="164" spans="1:10" x14ac:dyDescent="0.25">
      <c r="A164" s="3" t="s">
        <v>334</v>
      </c>
      <c r="B164" s="3" t="s">
        <v>335</v>
      </c>
      <c r="C164" s="93">
        <v>3483.1941821948494</v>
      </c>
      <c r="D164" s="84">
        <f t="shared" si="17"/>
        <v>3483.1941821948494</v>
      </c>
      <c r="E164" s="83">
        <v>2339</v>
      </c>
      <c r="F164" s="90">
        <f t="shared" si="18"/>
        <v>3508.5</v>
      </c>
      <c r="G164" s="79">
        <v>0.99058818342151678</v>
      </c>
      <c r="H164" s="79">
        <v>0.95120903954802261</v>
      </c>
      <c r="I164" s="79">
        <v>1.03656462585034</v>
      </c>
      <c r="J164" s="97">
        <f t="shared" si="19"/>
        <v>0.99278728293995988</v>
      </c>
    </row>
    <row r="165" spans="1:10" x14ac:dyDescent="0.25">
      <c r="A165" s="3" t="s">
        <v>336</v>
      </c>
      <c r="B165" s="3" t="s">
        <v>337</v>
      </c>
      <c r="C165" s="93">
        <v>2000</v>
      </c>
      <c r="D165" s="84">
        <f t="shared" si="17"/>
        <v>1029.2549755602192</v>
      </c>
      <c r="E165" s="83">
        <v>686</v>
      </c>
      <c r="F165" s="90">
        <f t="shared" si="18"/>
        <v>1029</v>
      </c>
      <c r="G165" s="79">
        <v>1.0011194690265486</v>
      </c>
      <c r="H165" s="79">
        <v>0.9777516339869281</v>
      </c>
      <c r="I165" s="79">
        <v>1.0218722659667541</v>
      </c>
      <c r="J165" s="97">
        <f t="shared" si="19"/>
        <v>1.000247789660077</v>
      </c>
    </row>
    <row r="166" spans="1:10" x14ac:dyDescent="0.25">
      <c r="A166" s="3" t="s">
        <v>338</v>
      </c>
      <c r="B166" s="3" t="s">
        <v>339</v>
      </c>
      <c r="C166" s="93">
        <v>2000</v>
      </c>
      <c r="D166" s="84">
        <f t="shared" si="17"/>
        <v>1499.7477132237873</v>
      </c>
      <c r="E166" s="83">
        <v>1001</v>
      </c>
      <c r="F166" s="90">
        <f t="shared" si="18"/>
        <v>1501.5</v>
      </c>
      <c r="G166" s="79">
        <v>0.96043006993006996</v>
      </c>
      <c r="H166" s="79">
        <v>0.98755555555555563</v>
      </c>
      <c r="I166" s="79">
        <v>1.0485133020344288</v>
      </c>
      <c r="J166" s="97">
        <f t="shared" si="19"/>
        <v>0.99883297584001818</v>
      </c>
    </row>
    <row r="167" spans="1:10" x14ac:dyDescent="0.25">
      <c r="A167" s="3" t="s">
        <v>340</v>
      </c>
      <c r="B167" s="3" t="s">
        <v>341</v>
      </c>
      <c r="C167" s="93">
        <v>2000</v>
      </c>
      <c r="D167" s="84">
        <f t="shared" si="17"/>
        <v>1427.1742947049238</v>
      </c>
      <c r="E167" s="83">
        <v>870</v>
      </c>
      <c r="F167" s="90">
        <f t="shared" si="18"/>
        <v>1305</v>
      </c>
      <c r="G167" s="79">
        <v>1.0138933161953727</v>
      </c>
      <c r="H167" s="79">
        <v>1.2370458715596331</v>
      </c>
      <c r="I167" s="79">
        <v>1.0299212598425196</v>
      </c>
      <c r="J167" s="97">
        <f t="shared" si="19"/>
        <v>1.0936201491991753</v>
      </c>
    </row>
    <row r="168" spans="1:10" x14ac:dyDescent="0.25">
      <c r="A168" s="3" t="s">
        <v>342</v>
      </c>
      <c r="B168" s="3" t="s">
        <v>343</v>
      </c>
      <c r="C168" s="93">
        <v>2427.0735975639409</v>
      </c>
      <c r="D168" s="84">
        <f t="shared" si="17"/>
        <v>2427.0735975639409</v>
      </c>
      <c r="E168" s="83">
        <v>1649</v>
      </c>
      <c r="F168" s="90">
        <f t="shared" si="18"/>
        <v>2473.5</v>
      </c>
      <c r="G168" s="79">
        <v>0.98449636143117036</v>
      </c>
      <c r="H168" s="79">
        <v>0.93264641241111823</v>
      </c>
      <c r="I168" s="79">
        <v>1.0265486725663717</v>
      </c>
      <c r="J168" s="97">
        <f t="shared" si="19"/>
        <v>0.98123048213622022</v>
      </c>
    </row>
    <row r="169" spans="1:10" x14ac:dyDescent="0.25">
      <c r="A169" s="3" t="s">
        <v>344</v>
      </c>
      <c r="B169" s="3" t="s">
        <v>345</v>
      </c>
      <c r="C169" s="93">
        <v>7778.8080871277753</v>
      </c>
      <c r="D169" s="84">
        <f t="shared" si="17"/>
        <v>7778.8080871277753</v>
      </c>
      <c r="E169" s="83">
        <v>5141</v>
      </c>
      <c r="F169" s="90">
        <f t="shared" si="18"/>
        <v>7711.5</v>
      </c>
      <c r="G169" s="79">
        <v>0.99291792805189694</v>
      </c>
      <c r="H169" s="79">
        <v>0.99837931034482763</v>
      </c>
      <c r="I169" s="79">
        <v>1.0348875844501053</v>
      </c>
      <c r="J169" s="97">
        <f t="shared" si="19"/>
        <v>1.0087282742822765</v>
      </c>
    </row>
    <row r="170" spans="1:10" x14ac:dyDescent="0.25">
      <c r="A170" s="3" t="s">
        <v>346</v>
      </c>
      <c r="B170" s="3" t="s">
        <v>347</v>
      </c>
      <c r="C170" s="93">
        <v>2000</v>
      </c>
      <c r="D170" s="84">
        <f t="shared" si="17"/>
        <v>977.4823578302711</v>
      </c>
      <c r="E170" s="83">
        <v>644</v>
      </c>
      <c r="F170" s="90">
        <f t="shared" si="18"/>
        <v>966</v>
      </c>
      <c r="G170" s="79">
        <v>0.9448478260869565</v>
      </c>
      <c r="H170" s="79">
        <v>1.047942028985507</v>
      </c>
      <c r="I170" s="79">
        <v>1.0428696412948382</v>
      </c>
      <c r="J170" s="97">
        <f t="shared" si="19"/>
        <v>1.0118864987891005</v>
      </c>
    </row>
    <row r="171" spans="1:10" x14ac:dyDescent="0.25">
      <c r="A171" s="3" t="s">
        <v>348</v>
      </c>
      <c r="B171" s="3" t="s">
        <v>349</v>
      </c>
      <c r="C171" s="93">
        <v>4054.847025231732</v>
      </c>
      <c r="D171" s="84">
        <f t="shared" si="17"/>
        <v>4054.847025231732</v>
      </c>
      <c r="E171" s="83">
        <v>2752</v>
      </c>
      <c r="F171" s="90">
        <f t="shared" si="18"/>
        <v>4128</v>
      </c>
      <c r="G171" s="79">
        <v>0.96985341660543722</v>
      </c>
      <c r="H171" s="79">
        <v>0.95255234425176616</v>
      </c>
      <c r="I171" s="79">
        <v>1.0244307400379506</v>
      </c>
      <c r="J171" s="97">
        <f t="shared" si="19"/>
        <v>0.98227883363171797</v>
      </c>
    </row>
    <row r="172" spans="1:10" x14ac:dyDescent="0.25">
      <c r="A172" s="3" t="s">
        <v>350</v>
      </c>
      <c r="B172" s="3" t="s">
        <v>351</v>
      </c>
      <c r="C172" s="93">
        <v>2000</v>
      </c>
      <c r="D172" s="84">
        <f t="shared" si="17"/>
        <v>1467.6755460472216</v>
      </c>
      <c r="E172" s="83">
        <v>987</v>
      </c>
      <c r="F172" s="90">
        <f t="shared" si="18"/>
        <v>1480.5</v>
      </c>
      <c r="G172" s="79">
        <v>0.9735800405268491</v>
      </c>
      <c r="H172" s="79">
        <v>0.94652282157676348</v>
      </c>
      <c r="I172" s="79">
        <v>1.0539104024297645</v>
      </c>
      <c r="J172" s="97">
        <f t="shared" si="19"/>
        <v>0.99133775484445896</v>
      </c>
    </row>
    <row r="173" spans="1:10" x14ac:dyDescent="0.25">
      <c r="A173" s="3" t="s">
        <v>352</v>
      </c>
      <c r="B173" s="3" t="s">
        <v>353</v>
      </c>
      <c r="C173" s="93">
        <v>2000</v>
      </c>
      <c r="D173" s="84">
        <f t="shared" si="17"/>
        <v>542.94213592841288</v>
      </c>
      <c r="E173" s="83">
        <v>311</v>
      </c>
      <c r="F173" s="90">
        <f t="shared" si="18"/>
        <v>466.5</v>
      </c>
      <c r="G173" s="79">
        <v>1.1601067378252168</v>
      </c>
      <c r="H173" s="79">
        <v>1.305335968379447</v>
      </c>
      <c r="I173" s="79">
        <v>1.0261465923703386</v>
      </c>
      <c r="J173" s="97">
        <f t="shared" si="19"/>
        <v>1.1638630995250008</v>
      </c>
    </row>
    <row r="174" spans="1:10" s="2" customFormat="1" x14ac:dyDescent="0.25">
      <c r="A174" s="3" t="s">
        <v>354</v>
      </c>
      <c r="B174" s="3" t="s">
        <v>355</v>
      </c>
      <c r="C174" s="93">
        <v>2000</v>
      </c>
      <c r="D174" s="84">
        <f t="shared" si="17"/>
        <v>1406.6234795180537</v>
      </c>
      <c r="E174" s="83">
        <v>894</v>
      </c>
      <c r="F174" s="90">
        <f t="shared" si="18"/>
        <v>1341</v>
      </c>
      <c r="G174" s="79">
        <v>0.92093968432919959</v>
      </c>
      <c r="H174" s="79">
        <v>1.1998185745140391</v>
      </c>
      <c r="I174" s="79">
        <v>1.0260504201680671</v>
      </c>
      <c r="J174" s="97">
        <f t="shared" si="19"/>
        <v>1.048936226337102</v>
      </c>
    </row>
    <row r="175" spans="1:10" x14ac:dyDescent="0.25">
      <c r="A175" s="3" t="s">
        <v>356</v>
      </c>
      <c r="B175" s="3" t="s">
        <v>357</v>
      </c>
      <c r="C175" s="93">
        <v>2110.5722756577206</v>
      </c>
      <c r="D175" s="84">
        <f t="shared" si="17"/>
        <v>2110.5722756577206</v>
      </c>
      <c r="E175" s="83">
        <v>1446</v>
      </c>
      <c r="F175" s="90">
        <f t="shared" si="18"/>
        <v>2169</v>
      </c>
      <c r="G175" s="79">
        <v>0.95009987430606468</v>
      </c>
      <c r="H175" s="79">
        <v>0.94090822457012635</v>
      </c>
      <c r="I175" s="79">
        <v>1.0281790043848336</v>
      </c>
      <c r="J175" s="97">
        <f t="shared" si="19"/>
        <v>0.97306236775367483</v>
      </c>
    </row>
    <row r="176" spans="1:10" x14ac:dyDescent="0.25">
      <c r="A176" s="3" t="s">
        <v>358</v>
      </c>
      <c r="B176" s="3" t="s">
        <v>359</v>
      </c>
      <c r="C176" s="93">
        <v>3446.2460385633367</v>
      </c>
      <c r="D176" s="84">
        <f t="shared" si="17"/>
        <v>3446.2460385633367</v>
      </c>
      <c r="E176" s="83">
        <v>2358</v>
      </c>
      <c r="F176" s="90">
        <f t="shared" si="18"/>
        <v>3537</v>
      </c>
      <c r="G176" s="79">
        <v>0.92781976251060216</v>
      </c>
      <c r="H176" s="79">
        <v>0.9473374233128834</v>
      </c>
      <c r="I176" s="79">
        <v>1.0478674440012274</v>
      </c>
      <c r="J176" s="97">
        <f t="shared" si="19"/>
        <v>0.97434154327490441</v>
      </c>
    </row>
    <row r="177" spans="1:10" x14ac:dyDescent="0.25">
      <c r="A177" s="3" t="s">
        <v>360</v>
      </c>
      <c r="B177" s="3" t="s">
        <v>361</v>
      </c>
      <c r="C177" s="93">
        <v>3210.7169104037412</v>
      </c>
      <c r="D177" s="84">
        <f t="shared" si="17"/>
        <v>3210.7169104037412</v>
      </c>
      <c r="E177" s="83">
        <v>2193</v>
      </c>
      <c r="F177" s="90">
        <f t="shared" si="18"/>
        <v>3289.5</v>
      </c>
      <c r="G177" s="79">
        <v>0.91468986764034688</v>
      </c>
      <c r="H177" s="79">
        <v>0.99150991831972002</v>
      </c>
      <c r="I177" s="79">
        <v>1.0219506111249688</v>
      </c>
      <c r="J177" s="97">
        <f t="shared" si="19"/>
        <v>0.97605013236167848</v>
      </c>
    </row>
    <row r="178" spans="1:10" x14ac:dyDescent="0.25">
      <c r="A178" s="3" t="s">
        <v>362</v>
      </c>
      <c r="B178" s="3" t="s">
        <v>363</v>
      </c>
      <c r="C178" s="93">
        <v>4476.4700194049419</v>
      </c>
      <c r="D178" s="84">
        <f t="shared" si="17"/>
        <v>4476.4700194049419</v>
      </c>
      <c r="E178" s="83">
        <v>3009</v>
      </c>
      <c r="F178" s="90">
        <f t="shared" si="18"/>
        <v>4513.5</v>
      </c>
      <c r="G178" s="79">
        <v>0.98597038327526132</v>
      </c>
      <c r="H178" s="79">
        <v>0.96407896360271439</v>
      </c>
      <c r="I178" s="79">
        <v>1.0253378378378379</v>
      </c>
      <c r="J178" s="97">
        <f t="shared" si="19"/>
        <v>0.99179572823860462</v>
      </c>
    </row>
    <row r="179" spans="1:10" x14ac:dyDescent="0.25">
      <c r="A179" s="3" t="s">
        <v>364</v>
      </c>
      <c r="B179" s="3" t="s">
        <v>365</v>
      </c>
      <c r="C179" s="93">
        <v>5147.1710928762404</v>
      </c>
      <c r="D179" s="84">
        <f t="shared" si="17"/>
        <v>5147.1710928762404</v>
      </c>
      <c r="E179" s="83">
        <v>3555</v>
      </c>
      <c r="F179" s="90">
        <f t="shared" si="18"/>
        <v>5332.5</v>
      </c>
      <c r="G179" s="79">
        <v>0.92940537421694691</v>
      </c>
      <c r="H179" s="79">
        <v>0.93199999999999994</v>
      </c>
      <c r="I179" s="79">
        <v>1.034330824306958</v>
      </c>
      <c r="J179" s="97">
        <f t="shared" si="19"/>
        <v>0.96524539950796828</v>
      </c>
    </row>
    <row r="180" spans="1:10" x14ac:dyDescent="0.25">
      <c r="A180" s="3" t="s">
        <v>366</v>
      </c>
      <c r="B180" s="3" t="s">
        <v>367</v>
      </c>
      <c r="C180" s="93">
        <v>2000</v>
      </c>
      <c r="D180" s="84">
        <f t="shared" si="17"/>
        <v>556.70697424446689</v>
      </c>
      <c r="E180" s="83">
        <v>371</v>
      </c>
      <c r="F180" s="90">
        <f t="shared" si="18"/>
        <v>556.5</v>
      </c>
      <c r="G180" s="79">
        <v>0.98494798978940645</v>
      </c>
      <c r="H180" s="79">
        <v>0.98064864864864865</v>
      </c>
      <c r="I180" s="79">
        <v>1.03551912568306</v>
      </c>
      <c r="J180" s="97">
        <f t="shared" si="19"/>
        <v>1.000371921373705</v>
      </c>
    </row>
    <row r="181" spans="1:10" x14ac:dyDescent="0.25">
      <c r="A181" s="3" t="s">
        <v>368</v>
      </c>
      <c r="B181" s="3" t="s">
        <v>369</v>
      </c>
      <c r="C181" s="93">
        <v>3548.9614281087784</v>
      </c>
      <c r="D181" s="84">
        <f t="shared" si="17"/>
        <v>3548.9614281087784</v>
      </c>
      <c r="E181" s="83">
        <v>2211</v>
      </c>
      <c r="F181" s="90">
        <f t="shared" si="18"/>
        <v>3316.5</v>
      </c>
      <c r="G181" s="79">
        <v>0.9857243958573072</v>
      </c>
      <c r="H181" s="79">
        <v>1.19246986721144</v>
      </c>
      <c r="I181" s="79">
        <v>1.0320829220138203</v>
      </c>
      <c r="J181" s="97">
        <f t="shared" si="19"/>
        <v>1.0700923950275225</v>
      </c>
    </row>
    <row r="182" spans="1:10" x14ac:dyDescent="0.25">
      <c r="A182" s="3" t="s">
        <v>370</v>
      </c>
      <c r="B182" s="3" t="s">
        <v>371</v>
      </c>
      <c r="C182" s="93">
        <v>2000</v>
      </c>
      <c r="D182" s="84">
        <f t="shared" si="17"/>
        <v>974.96691716052703</v>
      </c>
      <c r="E182" s="83">
        <v>612</v>
      </c>
      <c r="F182" s="90">
        <f t="shared" si="18"/>
        <v>918</v>
      </c>
      <c r="G182" s="79">
        <v>1.0899609164420485</v>
      </c>
      <c r="H182" s="79">
        <v>1.0629148264984229</v>
      </c>
      <c r="I182" s="79">
        <v>1.0332906530089629</v>
      </c>
      <c r="J182" s="97">
        <f t="shared" si="19"/>
        <v>1.0620554653164782</v>
      </c>
    </row>
    <row r="183" spans="1:10" x14ac:dyDescent="0.25">
      <c r="A183" s="3" t="s">
        <v>372</v>
      </c>
      <c r="B183" s="3" t="s">
        <v>373</v>
      </c>
      <c r="C183" s="93">
        <v>2000</v>
      </c>
      <c r="D183" s="84">
        <f t="shared" si="17"/>
        <v>593.3487476079722</v>
      </c>
      <c r="E183" s="83">
        <v>396</v>
      </c>
      <c r="F183" s="90">
        <f t="shared" si="18"/>
        <v>594</v>
      </c>
      <c r="G183" s="79">
        <v>0.94102372150338875</v>
      </c>
      <c r="H183" s="79">
        <v>1.0010423162583519</v>
      </c>
      <c r="I183" s="79">
        <v>1.0546448087431695</v>
      </c>
      <c r="J183" s="97">
        <f t="shared" si="19"/>
        <v>0.99890361550163664</v>
      </c>
    </row>
    <row r="184" spans="1:10" x14ac:dyDescent="0.25">
      <c r="A184" s="3" t="s">
        <v>374</v>
      </c>
      <c r="B184" s="3" t="s">
        <v>375</v>
      </c>
      <c r="C184" s="93">
        <v>4949.3386248350462</v>
      </c>
      <c r="D184" s="84">
        <f t="shared" si="17"/>
        <v>4949.3386248350462</v>
      </c>
      <c r="E184" s="83">
        <v>3392</v>
      </c>
      <c r="F184" s="90">
        <f t="shared" si="18"/>
        <v>5088</v>
      </c>
      <c r="G184" s="79">
        <v>0.91876379542395692</v>
      </c>
      <c r="H184" s="79">
        <v>0.96655284552845533</v>
      </c>
      <c r="I184" s="79">
        <v>1.0329254727474972</v>
      </c>
      <c r="J184" s="97">
        <f t="shared" si="19"/>
        <v>0.97274737123330313</v>
      </c>
    </row>
    <row r="185" spans="1:10" x14ac:dyDescent="0.25">
      <c r="A185" s="3" t="s">
        <v>376</v>
      </c>
      <c r="B185" s="3" t="s">
        <v>377</v>
      </c>
      <c r="C185" s="93">
        <v>2000</v>
      </c>
      <c r="D185" s="84">
        <f t="shared" si="17"/>
        <v>1338.5879939054455</v>
      </c>
      <c r="E185" s="83">
        <v>835</v>
      </c>
      <c r="F185" s="90">
        <f t="shared" si="18"/>
        <v>1252.5</v>
      </c>
      <c r="G185" s="79">
        <v>1.1857962910331108</v>
      </c>
      <c r="H185" s="79">
        <v>0.97012316715542524</v>
      </c>
      <c r="I185" s="79">
        <v>1.0502793296089385</v>
      </c>
      <c r="J185" s="97">
        <f t="shared" si="19"/>
        <v>1.0687329292658247</v>
      </c>
    </row>
    <row r="186" spans="1:10" x14ac:dyDescent="0.25">
      <c r="A186" s="3" t="s">
        <v>378</v>
      </c>
      <c r="B186" s="3" t="s">
        <v>379</v>
      </c>
      <c r="C186" s="93">
        <v>10726.224516604132</v>
      </c>
      <c r="D186" s="84">
        <f t="shared" si="17"/>
        <v>10726.224516604132</v>
      </c>
      <c r="E186" s="83">
        <v>7242</v>
      </c>
      <c r="F186" s="90">
        <f t="shared" si="18"/>
        <v>10863</v>
      </c>
      <c r="G186" s="79">
        <v>0.99370478001086371</v>
      </c>
      <c r="H186" s="79">
        <v>0.93199999999999994</v>
      </c>
      <c r="I186" s="79">
        <v>1.0365223717715533</v>
      </c>
      <c r="J186" s="97">
        <f t="shared" si="19"/>
        <v>0.98740905059413897</v>
      </c>
    </row>
    <row r="187" spans="1:10" x14ac:dyDescent="0.25">
      <c r="A187" s="3" t="s">
        <v>380</v>
      </c>
      <c r="B187" s="3" t="s">
        <v>381</v>
      </c>
      <c r="C187" s="93">
        <v>3249.0714433264448</v>
      </c>
      <c r="D187" s="84">
        <f t="shared" si="17"/>
        <v>3249.0714433264448</v>
      </c>
      <c r="E187" s="83">
        <v>2055</v>
      </c>
      <c r="F187" s="90">
        <f t="shared" si="18"/>
        <v>3082.5</v>
      </c>
      <c r="G187" s="79">
        <v>1.062210063335679</v>
      </c>
      <c r="H187" s="79">
        <v>1.0283302752293577</v>
      </c>
      <c r="I187" s="79">
        <v>1.0715729882733522</v>
      </c>
      <c r="J187" s="97">
        <f t="shared" si="19"/>
        <v>1.0540377756127963</v>
      </c>
    </row>
    <row r="188" spans="1:10" x14ac:dyDescent="0.25">
      <c r="A188" s="3" t="s">
        <v>382</v>
      </c>
      <c r="B188" s="3" t="s">
        <v>383</v>
      </c>
      <c r="C188" s="94">
        <v>2000</v>
      </c>
      <c r="D188" s="87">
        <f t="shared" si="17"/>
        <v>1253.636221145309</v>
      </c>
      <c r="E188" s="85">
        <v>831</v>
      </c>
      <c r="F188" s="91">
        <f t="shared" si="18"/>
        <v>1246.5</v>
      </c>
      <c r="G188" s="86">
        <v>0.94826173285198556</v>
      </c>
      <c r="H188" s="86">
        <v>1.039096774193548</v>
      </c>
      <c r="I188" s="86">
        <v>1.0298165137614679</v>
      </c>
      <c r="J188" s="98">
        <f t="shared" si="19"/>
        <v>1.0057250069356671</v>
      </c>
    </row>
    <row r="189" spans="1:10" x14ac:dyDescent="0.25">
      <c r="A189" s="101" t="s">
        <v>384</v>
      </c>
      <c r="B189" s="102" t="s">
        <v>385</v>
      </c>
      <c r="C189" s="104">
        <v>2507.8503691259884</v>
      </c>
      <c r="D189" s="106">
        <f t="shared" si="17"/>
        <v>2507.8503691259884</v>
      </c>
      <c r="E189" s="108">
        <v>1712</v>
      </c>
      <c r="F189" s="110">
        <f t="shared" si="18"/>
        <v>2568</v>
      </c>
      <c r="G189" s="112">
        <v>0.95124766355140189</v>
      </c>
      <c r="H189" s="112">
        <v>0.95084340480831708</v>
      </c>
      <c r="I189" s="112">
        <v>1.0276406712734452</v>
      </c>
      <c r="J189" s="114">
        <f t="shared" si="19"/>
        <v>0.97657724654438793</v>
      </c>
    </row>
    <row r="190" spans="1:10" x14ac:dyDescent="0.25">
      <c r="A190" s="100" t="s">
        <v>386</v>
      </c>
      <c r="B190" s="100"/>
      <c r="C190" s="103">
        <f>SUM(C2:C189)</f>
        <v>980587.07377553522</v>
      </c>
      <c r="D190" s="105">
        <f>SUM(D2:D189)</f>
        <v>928251.39405780367</v>
      </c>
      <c r="E190" s="107"/>
      <c r="F190" s="109"/>
      <c r="G190" s="111"/>
      <c r="H190" s="111"/>
      <c r="I190" s="111"/>
      <c r="J190" s="113"/>
    </row>
    <row r="191" spans="1:10" ht="48" customHeight="1" x14ac:dyDescent="0.25">
      <c r="A191" s="115" t="s">
        <v>387</v>
      </c>
      <c r="B191" s="115"/>
    </row>
  </sheetData>
  <sortState xmlns:xlrd2="http://schemas.microsoft.com/office/spreadsheetml/2017/richdata2" ref="A2:J189">
    <sortCondition ref="A2:A189"/>
  </sortState>
  <mergeCells count="1">
    <mergeCell ref="A191:B19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CC71-8696-4ADF-8DBB-E0F492B53039}">
  <dimension ref="A1:E1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8.42578125" bestFit="1" customWidth="1"/>
    <col min="2" max="2" width="13.28515625" bestFit="1" customWidth="1"/>
    <col min="3" max="3" width="20" bestFit="1" customWidth="1"/>
    <col min="4" max="4" width="23.5703125" bestFit="1" customWidth="1"/>
    <col min="5" max="5" width="17.7109375" bestFit="1" customWidth="1"/>
  </cols>
  <sheetData>
    <row r="1" spans="1:5" x14ac:dyDescent="0.25">
      <c r="A1" s="5" t="s">
        <v>388</v>
      </c>
    </row>
    <row r="2" spans="1:5" x14ac:dyDescent="0.25">
      <c r="A2" s="64" t="s">
        <v>389</v>
      </c>
      <c r="B2" s="65" t="s">
        <v>390</v>
      </c>
      <c r="C2" s="65" t="s">
        <v>391</v>
      </c>
      <c r="D2" s="65" t="s">
        <v>392</v>
      </c>
      <c r="E2" s="66" t="s">
        <v>393</v>
      </c>
    </row>
    <row r="3" spans="1:5" x14ac:dyDescent="0.25">
      <c r="A3" t="s">
        <v>394</v>
      </c>
      <c r="B3" s="21">
        <v>1</v>
      </c>
      <c r="C3" s="23">
        <v>0.21868365180467092</v>
      </c>
      <c r="D3" s="35">
        <f t="shared" ref="D3:D19" si="0">C3-$C$176</f>
        <v>0.10918365180467092</v>
      </c>
      <c r="E3" s="36">
        <f t="shared" ref="E3:E66" si="1">B3+D3</f>
        <v>1.1091836518046709</v>
      </c>
    </row>
    <row r="4" spans="1:5" x14ac:dyDescent="0.25">
      <c r="A4" t="s">
        <v>395</v>
      </c>
      <c r="B4" s="26">
        <v>1</v>
      </c>
      <c r="C4" s="28">
        <v>9.2052601486563745E-2</v>
      </c>
      <c r="D4" s="37">
        <f t="shared" si="0"/>
        <v>-1.7447398513436255E-2</v>
      </c>
      <c r="E4" s="38">
        <f t="shared" si="1"/>
        <v>0.98255260148656376</v>
      </c>
    </row>
    <row r="5" spans="1:5" x14ac:dyDescent="0.25">
      <c r="A5" t="s">
        <v>396</v>
      </c>
      <c r="B5" s="26">
        <v>1</v>
      </c>
      <c r="C5" s="28">
        <v>7.6111529766390351E-2</v>
      </c>
      <c r="D5" s="37">
        <f t="shared" si="0"/>
        <v>-3.3388470233609649E-2</v>
      </c>
      <c r="E5" s="38">
        <f t="shared" si="1"/>
        <v>0.96661152976639031</v>
      </c>
    </row>
    <row r="6" spans="1:5" x14ac:dyDescent="0.25">
      <c r="A6" t="s">
        <v>397</v>
      </c>
      <c r="B6" s="26">
        <v>1</v>
      </c>
      <c r="C6" s="28">
        <v>1.6574585635359115E-2</v>
      </c>
      <c r="D6" s="37">
        <f t="shared" si="0"/>
        <v>-9.2925414364640885E-2</v>
      </c>
      <c r="E6" s="38">
        <f t="shared" si="1"/>
        <v>0.90707458563535914</v>
      </c>
    </row>
    <row r="7" spans="1:5" x14ac:dyDescent="0.25">
      <c r="A7" t="s">
        <v>398</v>
      </c>
      <c r="B7" s="26">
        <v>1</v>
      </c>
      <c r="C7" s="28">
        <v>5.4502369668246446E-2</v>
      </c>
      <c r="D7" s="37">
        <f t="shared" si="0"/>
        <v>-5.4997630331753554E-2</v>
      </c>
      <c r="E7" s="38">
        <f t="shared" si="1"/>
        <v>0.94500236966824647</v>
      </c>
    </row>
    <row r="8" spans="1:5" x14ac:dyDescent="0.25">
      <c r="A8" t="s">
        <v>399</v>
      </c>
      <c r="B8" s="26">
        <v>1</v>
      </c>
      <c r="C8" s="28">
        <v>0.11533420707732635</v>
      </c>
      <c r="D8" s="37">
        <f t="shared" si="0"/>
        <v>5.8342070773263477E-3</v>
      </c>
      <c r="E8" s="38">
        <f t="shared" si="1"/>
        <v>1.0058342070773263</v>
      </c>
    </row>
    <row r="9" spans="1:5" x14ac:dyDescent="0.25">
      <c r="A9" t="s">
        <v>400</v>
      </c>
      <c r="B9" s="26">
        <v>1</v>
      </c>
      <c r="C9" s="28">
        <v>0.22786151672162036</v>
      </c>
      <c r="D9" s="37">
        <f t="shared" si="0"/>
        <v>0.11836151672162036</v>
      </c>
      <c r="E9" s="38">
        <f t="shared" si="1"/>
        <v>1.1183615167216203</v>
      </c>
    </row>
    <row r="10" spans="1:5" x14ac:dyDescent="0.25">
      <c r="A10" t="s">
        <v>401</v>
      </c>
      <c r="B10" s="26">
        <v>1</v>
      </c>
      <c r="C10" s="28">
        <v>0.17170542635658914</v>
      </c>
      <c r="D10" s="37">
        <f t="shared" si="0"/>
        <v>6.2205426356589141E-2</v>
      </c>
      <c r="E10" s="38">
        <f t="shared" si="1"/>
        <v>1.0622054263565892</v>
      </c>
    </row>
    <row r="11" spans="1:5" x14ac:dyDescent="0.25">
      <c r="A11" t="s">
        <v>402</v>
      </c>
      <c r="B11" s="26">
        <v>1</v>
      </c>
      <c r="C11" s="28">
        <v>0.15008726003490402</v>
      </c>
      <c r="D11" s="37">
        <f t="shared" si="0"/>
        <v>4.0587260034904024E-2</v>
      </c>
      <c r="E11" s="38">
        <f t="shared" si="1"/>
        <v>1.040587260034904</v>
      </c>
    </row>
    <row r="12" spans="1:5" x14ac:dyDescent="0.25">
      <c r="A12" t="s">
        <v>403</v>
      </c>
      <c r="B12" s="26">
        <v>1</v>
      </c>
      <c r="C12" s="28">
        <v>0.12667478684531058</v>
      </c>
      <c r="D12" s="37">
        <f t="shared" si="0"/>
        <v>1.7174786845310583E-2</v>
      </c>
      <c r="E12" s="38">
        <f t="shared" si="1"/>
        <v>1.0171747868453105</v>
      </c>
    </row>
    <row r="13" spans="1:5" x14ac:dyDescent="0.25">
      <c r="A13" t="s">
        <v>404</v>
      </c>
      <c r="B13" s="26">
        <v>1</v>
      </c>
      <c r="C13" s="28">
        <v>0.11344137273593899</v>
      </c>
      <c r="D13" s="37">
        <f t="shared" si="0"/>
        <v>3.9413727359389888E-3</v>
      </c>
      <c r="E13" s="38">
        <f t="shared" si="1"/>
        <v>1.003941372735939</v>
      </c>
    </row>
    <row r="14" spans="1:5" x14ac:dyDescent="0.25">
      <c r="A14" t="s">
        <v>405</v>
      </c>
      <c r="B14" s="26">
        <v>1</v>
      </c>
      <c r="C14" s="28">
        <v>0.11132075471698114</v>
      </c>
      <c r="D14" s="37">
        <f t="shared" si="0"/>
        <v>1.820754716981135E-3</v>
      </c>
      <c r="E14" s="38">
        <f t="shared" si="1"/>
        <v>1.0018207547169811</v>
      </c>
    </row>
    <row r="15" spans="1:5" x14ac:dyDescent="0.25">
      <c r="A15" t="s">
        <v>406</v>
      </c>
      <c r="B15" s="26">
        <v>1</v>
      </c>
      <c r="C15" s="28">
        <v>8.8476821192052982E-2</v>
      </c>
      <c r="D15" s="37">
        <f t="shared" si="0"/>
        <v>-2.1023178807947018E-2</v>
      </c>
      <c r="E15" s="38">
        <f t="shared" si="1"/>
        <v>0.97897682119205298</v>
      </c>
    </row>
    <row r="16" spans="1:5" x14ac:dyDescent="0.25">
      <c r="A16" t="s">
        <v>407</v>
      </c>
      <c r="B16" s="26">
        <v>1</v>
      </c>
      <c r="C16" s="28">
        <v>0.20860331173506119</v>
      </c>
      <c r="D16" s="37">
        <f t="shared" si="0"/>
        <v>9.9103311735061192E-2</v>
      </c>
      <c r="E16" s="38">
        <f t="shared" si="1"/>
        <v>1.0991033117350613</v>
      </c>
    </row>
    <row r="17" spans="1:5" x14ac:dyDescent="0.25">
      <c r="A17" t="s">
        <v>408</v>
      </c>
      <c r="B17" s="26">
        <v>1</v>
      </c>
      <c r="C17" s="28">
        <v>7.4261603375527424E-2</v>
      </c>
      <c r="D17" s="37">
        <f t="shared" si="0"/>
        <v>-3.5238396624472576E-2</v>
      </c>
      <c r="E17" s="38">
        <f t="shared" si="1"/>
        <v>0.96476160337552741</v>
      </c>
    </row>
    <row r="18" spans="1:5" x14ac:dyDescent="0.25">
      <c r="A18" t="s">
        <v>409</v>
      </c>
      <c r="B18" s="26">
        <v>1</v>
      </c>
      <c r="C18" s="28">
        <v>6.3429913860610809E-2</v>
      </c>
      <c r="D18" s="37">
        <f t="shared" si="0"/>
        <v>-4.6070086139389191E-2</v>
      </c>
      <c r="E18" s="38">
        <f t="shared" si="1"/>
        <v>0.95392991386061077</v>
      </c>
    </row>
    <row r="19" spans="1:5" x14ac:dyDescent="0.25">
      <c r="A19" t="s">
        <v>410</v>
      </c>
      <c r="B19" s="26">
        <v>1</v>
      </c>
      <c r="C19" s="28">
        <v>0.11925175370226032</v>
      </c>
      <c r="D19" s="37">
        <f t="shared" si="0"/>
        <v>9.7517537022603212E-3</v>
      </c>
      <c r="E19" s="38">
        <f t="shared" si="1"/>
        <v>1.0097517537022602</v>
      </c>
    </row>
    <row r="20" spans="1:5" x14ac:dyDescent="0.25">
      <c r="A20" t="s">
        <v>411</v>
      </c>
      <c r="B20" s="26">
        <v>1</v>
      </c>
      <c r="C20" s="28">
        <v>0.16010673782521681</v>
      </c>
      <c r="D20" s="37">
        <f t="shared" ref="D20" si="2">C20-$C$254</f>
        <v>0.16010673782521681</v>
      </c>
      <c r="E20" s="38">
        <f t="shared" si="1"/>
        <v>1.1601067378252168</v>
      </c>
    </row>
    <row r="21" spans="1:5" x14ac:dyDescent="0.25">
      <c r="A21" t="s">
        <v>412</v>
      </c>
      <c r="B21" s="26">
        <v>1</v>
      </c>
      <c r="C21" s="28">
        <v>0.26419366561373103</v>
      </c>
      <c r="D21" s="37">
        <f t="shared" ref="D21:D84" si="3">C21-$C$176</f>
        <v>0.15469366561373105</v>
      </c>
      <c r="E21" s="38">
        <f t="shared" si="1"/>
        <v>1.154693665613731</v>
      </c>
    </row>
    <row r="22" spans="1:5" x14ac:dyDescent="0.25">
      <c r="A22" t="s">
        <v>413</v>
      </c>
      <c r="B22" s="26">
        <v>1</v>
      </c>
      <c r="C22" s="28">
        <v>0.16900420757363255</v>
      </c>
      <c r="D22" s="37">
        <f t="shared" si="3"/>
        <v>5.9504207573632548E-2</v>
      </c>
      <c r="E22" s="38">
        <f t="shared" si="1"/>
        <v>1.0595042075736325</v>
      </c>
    </row>
    <row r="23" spans="1:5" x14ac:dyDescent="0.25">
      <c r="A23" t="s">
        <v>414</v>
      </c>
      <c r="B23" s="26">
        <v>1</v>
      </c>
      <c r="C23" s="28">
        <v>0.14705111402359108</v>
      </c>
      <c r="D23" s="37">
        <f t="shared" si="3"/>
        <v>3.7551114023591084E-2</v>
      </c>
      <c r="E23" s="38">
        <f t="shared" si="1"/>
        <v>1.0375511140235911</v>
      </c>
    </row>
    <row r="24" spans="1:5" x14ac:dyDescent="0.25">
      <c r="A24" t="s">
        <v>415</v>
      </c>
      <c r="B24" s="26">
        <v>1</v>
      </c>
      <c r="C24" s="28">
        <v>0.17272727272727273</v>
      </c>
      <c r="D24" s="37">
        <f t="shared" si="3"/>
        <v>6.3227272727272729E-2</v>
      </c>
      <c r="E24" s="38">
        <f t="shared" si="1"/>
        <v>1.0632272727272727</v>
      </c>
    </row>
    <row r="25" spans="1:5" x14ac:dyDescent="0.25">
      <c r="A25" t="s">
        <v>416</v>
      </c>
      <c r="B25" s="26">
        <v>1</v>
      </c>
      <c r="C25" s="28">
        <v>0.12653497063534436</v>
      </c>
      <c r="D25" s="37">
        <f t="shared" si="3"/>
        <v>1.7034970635344357E-2</v>
      </c>
      <c r="E25" s="38">
        <f t="shared" si="1"/>
        <v>1.0170349706353443</v>
      </c>
    </row>
    <row r="26" spans="1:5" x14ac:dyDescent="0.25">
      <c r="A26" t="s">
        <v>417</v>
      </c>
      <c r="B26" s="26">
        <v>1</v>
      </c>
      <c r="C26" s="28">
        <v>9.7065462753950338E-2</v>
      </c>
      <c r="D26" s="37">
        <f t="shared" si="3"/>
        <v>-1.2434537246049662E-2</v>
      </c>
      <c r="E26" s="38">
        <f t="shared" si="1"/>
        <v>0.9875654627539503</v>
      </c>
    </row>
    <row r="27" spans="1:5" x14ac:dyDescent="0.25">
      <c r="A27" t="s">
        <v>418</v>
      </c>
      <c r="B27" s="26">
        <v>1</v>
      </c>
      <c r="C27" s="28">
        <v>1.4462266631606626E-2</v>
      </c>
      <c r="D27" s="37">
        <f t="shared" si="3"/>
        <v>-9.5037733368393371E-2</v>
      </c>
      <c r="E27" s="38">
        <f t="shared" si="1"/>
        <v>0.90496226663160662</v>
      </c>
    </row>
    <row r="28" spans="1:5" x14ac:dyDescent="0.25">
      <c r="A28" t="s">
        <v>419</v>
      </c>
      <c r="B28" s="26">
        <v>1</v>
      </c>
      <c r="C28" s="28">
        <v>0.10850897736143637</v>
      </c>
      <c r="D28" s="37">
        <f t="shared" si="3"/>
        <v>-9.9102263856362671E-4</v>
      </c>
      <c r="E28" s="38">
        <f t="shared" si="1"/>
        <v>0.99900897736143635</v>
      </c>
    </row>
    <row r="29" spans="1:5" x14ac:dyDescent="0.25">
      <c r="A29" t="s">
        <v>420</v>
      </c>
      <c r="B29" s="26">
        <v>1</v>
      </c>
      <c r="C29" s="28">
        <v>3.8905374216946918E-2</v>
      </c>
      <c r="D29" s="37">
        <f t="shared" si="3"/>
        <v>-7.0594625783053089E-2</v>
      </c>
      <c r="E29" s="38">
        <f t="shared" si="1"/>
        <v>0.92940537421694691</v>
      </c>
    </row>
    <row r="30" spans="1:5" x14ac:dyDescent="0.25">
      <c r="A30" t="s">
        <v>421</v>
      </c>
      <c r="B30" s="26">
        <v>1</v>
      </c>
      <c r="C30" s="28">
        <v>4.0550325850832729E-2</v>
      </c>
      <c r="D30" s="37">
        <f t="shared" si="3"/>
        <v>-6.8949674149167278E-2</v>
      </c>
      <c r="E30" s="38">
        <f t="shared" si="1"/>
        <v>0.93105032585083269</v>
      </c>
    </row>
    <row r="31" spans="1:5" x14ac:dyDescent="0.25">
      <c r="A31" t="s">
        <v>422</v>
      </c>
      <c r="B31" s="26">
        <v>1</v>
      </c>
      <c r="C31" s="28">
        <v>6.9974554707379136E-2</v>
      </c>
      <c r="D31" s="37">
        <f t="shared" si="3"/>
        <v>-3.9525445292620864E-2</v>
      </c>
      <c r="E31" s="38">
        <f t="shared" si="1"/>
        <v>0.96047455470737919</v>
      </c>
    </row>
    <row r="32" spans="1:5" x14ac:dyDescent="0.25">
      <c r="A32" t="s">
        <v>423</v>
      </c>
      <c r="B32" s="26">
        <v>1</v>
      </c>
      <c r="C32" s="28">
        <v>0.10864181438998957</v>
      </c>
      <c r="D32" s="37">
        <f t="shared" si="3"/>
        <v>-8.5818561001042848E-4</v>
      </c>
      <c r="E32" s="38">
        <f t="shared" si="1"/>
        <v>0.99914181438998961</v>
      </c>
    </row>
    <row r="33" spans="1:5" x14ac:dyDescent="0.25">
      <c r="A33" t="s">
        <v>424</v>
      </c>
      <c r="B33" s="26">
        <v>1</v>
      </c>
      <c r="C33" s="28">
        <v>9.695074276778734E-2</v>
      </c>
      <c r="D33" s="37">
        <f t="shared" ref="D33" si="4">C33-$C$258</f>
        <v>9.695074276778734E-2</v>
      </c>
      <c r="E33" s="38">
        <f t="shared" si="1"/>
        <v>1.0969507427677874</v>
      </c>
    </row>
    <row r="34" spans="1:5" x14ac:dyDescent="0.25">
      <c r="A34" t="s">
        <v>425</v>
      </c>
      <c r="B34" s="26">
        <v>1</v>
      </c>
      <c r="C34" s="28">
        <v>0.16122584943371085</v>
      </c>
      <c r="D34" s="37">
        <f t="shared" si="3"/>
        <v>5.1725849433710849E-2</v>
      </c>
      <c r="E34" s="38">
        <f t="shared" si="1"/>
        <v>1.0517258494337109</v>
      </c>
    </row>
    <row r="35" spans="1:5" x14ac:dyDescent="0.25">
      <c r="A35" t="s">
        <v>426</v>
      </c>
      <c r="B35" s="26">
        <v>1</v>
      </c>
      <c r="C35" s="28">
        <v>2.4319066147859923E-2</v>
      </c>
      <c r="D35" s="37">
        <f t="shared" si="3"/>
        <v>-8.5180933852140081E-2</v>
      </c>
      <c r="E35" s="38">
        <f t="shared" si="1"/>
        <v>0.91481906614785991</v>
      </c>
    </row>
    <row r="36" spans="1:5" x14ac:dyDescent="0.25">
      <c r="A36" t="s">
        <v>427</v>
      </c>
      <c r="B36" s="26">
        <v>1</v>
      </c>
      <c r="C36" s="28">
        <v>8.1261950286806883E-2</v>
      </c>
      <c r="D36" s="37">
        <f t="shared" si="3"/>
        <v>-2.8238049713193117E-2</v>
      </c>
      <c r="E36" s="38">
        <f t="shared" si="1"/>
        <v>0.9717619502868069</v>
      </c>
    </row>
    <row r="37" spans="1:5" x14ac:dyDescent="0.25">
      <c r="A37" t="s">
        <v>428</v>
      </c>
      <c r="B37" s="26">
        <v>1</v>
      </c>
      <c r="C37" s="28">
        <v>0.13544018058690746</v>
      </c>
      <c r="D37" s="37">
        <f t="shared" si="3"/>
        <v>2.594018058690746E-2</v>
      </c>
      <c r="E37" s="38">
        <f t="shared" si="1"/>
        <v>1.0259401805869075</v>
      </c>
    </row>
    <row r="38" spans="1:5" x14ac:dyDescent="0.25">
      <c r="A38" t="s">
        <v>429</v>
      </c>
      <c r="B38" s="26">
        <v>1</v>
      </c>
      <c r="C38" s="28">
        <v>6.708975521305531E-2</v>
      </c>
      <c r="D38" s="37">
        <f t="shared" si="3"/>
        <v>-4.241024478694469E-2</v>
      </c>
      <c r="E38" s="38">
        <f t="shared" si="1"/>
        <v>0.95758975521305534</v>
      </c>
    </row>
    <row r="39" spans="1:5" x14ac:dyDescent="0.25">
      <c r="A39" t="s">
        <v>430</v>
      </c>
      <c r="B39" s="26">
        <v>1</v>
      </c>
      <c r="C39" s="28">
        <v>9.8826291079812209E-2</v>
      </c>
      <c r="D39" s="37">
        <f t="shared" si="3"/>
        <v>-1.0673708920187791E-2</v>
      </c>
      <c r="E39" s="38">
        <f t="shared" si="1"/>
        <v>0.98932629107981218</v>
      </c>
    </row>
    <row r="40" spans="1:5" x14ac:dyDescent="0.25">
      <c r="A40" t="s">
        <v>431</v>
      </c>
      <c r="B40" s="26">
        <v>1</v>
      </c>
      <c r="C40" s="28">
        <v>0.1008955223880597</v>
      </c>
      <c r="D40" s="37">
        <f t="shared" si="3"/>
        <v>-8.6044776119403032E-3</v>
      </c>
      <c r="E40" s="38">
        <f t="shared" si="1"/>
        <v>0.99139552238805972</v>
      </c>
    </row>
    <row r="41" spans="1:5" x14ac:dyDescent="0.25">
      <c r="A41" t="s">
        <v>432</v>
      </c>
      <c r="B41" s="26">
        <v>1</v>
      </c>
      <c r="C41" s="28">
        <v>0.16358325219084713</v>
      </c>
      <c r="D41" s="37">
        <f t="shared" si="3"/>
        <v>5.4083252190847128E-2</v>
      </c>
      <c r="E41" s="38">
        <f t="shared" si="1"/>
        <v>1.0540832521908472</v>
      </c>
    </row>
    <row r="42" spans="1:5" x14ac:dyDescent="0.25">
      <c r="A42" t="s">
        <v>433</v>
      </c>
      <c r="B42" s="26">
        <v>1</v>
      </c>
      <c r="C42" s="28">
        <v>6.7724867724867729E-2</v>
      </c>
      <c r="D42" s="37">
        <f t="shared" si="3"/>
        <v>-4.1775132275132271E-2</v>
      </c>
      <c r="E42" s="38">
        <f t="shared" si="1"/>
        <v>0.9582248677248677</v>
      </c>
    </row>
    <row r="43" spans="1:5" x14ac:dyDescent="0.25">
      <c r="A43" t="s">
        <v>434</v>
      </c>
      <c r="B43" s="26">
        <v>1</v>
      </c>
      <c r="C43" s="28">
        <v>0.10520446096654275</v>
      </c>
      <c r="D43" s="37">
        <f t="shared" si="3"/>
        <v>-4.2955390334572519E-3</v>
      </c>
      <c r="E43" s="38">
        <f t="shared" si="1"/>
        <v>0.99570446096654275</v>
      </c>
    </row>
    <row r="44" spans="1:5" x14ac:dyDescent="0.25">
      <c r="A44" t="s">
        <v>435</v>
      </c>
      <c r="B44" s="26">
        <v>1</v>
      </c>
      <c r="C44" s="28">
        <v>7.198316183348924E-2</v>
      </c>
      <c r="D44" s="37">
        <f t="shared" si="3"/>
        <v>-3.751683816651076E-2</v>
      </c>
      <c r="E44" s="38">
        <f t="shared" si="1"/>
        <v>0.96248316183348925</v>
      </c>
    </row>
    <row r="45" spans="1:5" x14ac:dyDescent="0.25">
      <c r="A45" t="s">
        <v>436</v>
      </c>
      <c r="B45" s="26">
        <v>1</v>
      </c>
      <c r="C45" s="28">
        <v>0.13904163393558522</v>
      </c>
      <c r="D45" s="37">
        <f t="shared" si="3"/>
        <v>2.9541633935585218E-2</v>
      </c>
      <c r="E45" s="38">
        <f t="shared" si="1"/>
        <v>1.0295416339355852</v>
      </c>
    </row>
    <row r="46" spans="1:5" x14ac:dyDescent="0.25">
      <c r="A46" t="s">
        <v>437</v>
      </c>
      <c r="B46" s="26">
        <v>1</v>
      </c>
      <c r="C46" s="28">
        <v>3.4682080924855488E-2</v>
      </c>
      <c r="D46" s="37">
        <f t="shared" si="3"/>
        <v>-7.4817919075144512E-2</v>
      </c>
      <c r="E46" s="38">
        <f t="shared" si="1"/>
        <v>0.92518208092485543</v>
      </c>
    </row>
    <row r="47" spans="1:5" x14ac:dyDescent="0.25">
      <c r="A47" t="s">
        <v>438</v>
      </c>
      <c r="B47" s="26">
        <v>1</v>
      </c>
      <c r="C47" s="28">
        <v>7.2324011571841845E-2</v>
      </c>
      <c r="D47" s="37">
        <f t="shared" si="3"/>
        <v>-3.7175988428158155E-2</v>
      </c>
      <c r="E47" s="38">
        <f t="shared" si="1"/>
        <v>0.96282401157184183</v>
      </c>
    </row>
    <row r="48" spans="1:5" x14ac:dyDescent="0.25">
      <c r="A48" t="s">
        <v>439</v>
      </c>
      <c r="B48" s="26">
        <v>1</v>
      </c>
      <c r="C48" s="28">
        <v>7.847082494969819E-2</v>
      </c>
      <c r="D48" s="37">
        <f t="shared" si="3"/>
        <v>-3.102917505030181E-2</v>
      </c>
      <c r="E48" s="38">
        <f t="shared" si="1"/>
        <v>0.96897082494969822</v>
      </c>
    </row>
    <row r="49" spans="1:5" x14ac:dyDescent="0.25">
      <c r="A49" t="s">
        <v>440</v>
      </c>
      <c r="B49" s="26">
        <v>1</v>
      </c>
      <c r="C49" s="28">
        <v>2.1438450899031812E-2</v>
      </c>
      <c r="D49" s="37">
        <f t="shared" si="3"/>
        <v>-8.8061549100968195E-2</v>
      </c>
      <c r="E49" s="38">
        <f t="shared" si="1"/>
        <v>0.91193845089903181</v>
      </c>
    </row>
    <row r="50" spans="1:5" x14ac:dyDescent="0.25">
      <c r="A50" t="s">
        <v>441</v>
      </c>
      <c r="B50" s="26">
        <v>1</v>
      </c>
      <c r="C50" s="28">
        <v>2.691818567189487E-2</v>
      </c>
      <c r="D50" s="37">
        <f t="shared" si="3"/>
        <v>-8.258181432810513E-2</v>
      </c>
      <c r="E50" s="38">
        <f t="shared" si="1"/>
        <v>0.91741818567189481</v>
      </c>
    </row>
    <row r="51" spans="1:5" x14ac:dyDescent="0.25">
      <c r="A51" t="s">
        <v>442</v>
      </c>
      <c r="B51" s="26">
        <v>1</v>
      </c>
      <c r="C51" s="28">
        <v>0.25050100200400799</v>
      </c>
      <c r="D51" s="37">
        <f t="shared" si="3"/>
        <v>0.141001002004008</v>
      </c>
      <c r="E51" s="38">
        <f t="shared" si="1"/>
        <v>1.141001002004008</v>
      </c>
    </row>
    <row r="52" spans="1:5" x14ac:dyDescent="0.25">
      <c r="A52" t="s">
        <v>443</v>
      </c>
      <c r="B52" s="26">
        <v>1</v>
      </c>
      <c r="C52" s="28">
        <v>8.2822085889570546E-2</v>
      </c>
      <c r="D52" s="37">
        <f t="shared" si="3"/>
        <v>-2.6677914110429454E-2</v>
      </c>
      <c r="E52" s="38">
        <f t="shared" si="1"/>
        <v>0.97332208588957059</v>
      </c>
    </row>
    <row r="53" spans="1:5" x14ac:dyDescent="0.25">
      <c r="A53" t="s">
        <v>444</v>
      </c>
      <c r="B53" s="26">
        <v>1</v>
      </c>
      <c r="C53" s="28">
        <v>5.493998153277932E-2</v>
      </c>
      <c r="D53" s="37">
        <f t="shared" si="3"/>
        <v>-5.4560018467220681E-2</v>
      </c>
      <c r="E53" s="38">
        <f t="shared" si="1"/>
        <v>0.94543998153277931</v>
      </c>
    </row>
    <row r="54" spans="1:5" x14ac:dyDescent="0.25">
      <c r="A54" t="s">
        <v>445</v>
      </c>
      <c r="B54" s="26">
        <v>1</v>
      </c>
      <c r="C54" s="28">
        <v>6.3218390804597707E-2</v>
      </c>
      <c r="D54" s="37">
        <f t="shared" si="3"/>
        <v>-4.6281609195402293E-2</v>
      </c>
      <c r="E54" s="38">
        <f t="shared" si="1"/>
        <v>0.95371839080459775</v>
      </c>
    </row>
    <row r="55" spans="1:5" x14ac:dyDescent="0.25">
      <c r="A55" t="s">
        <v>446</v>
      </c>
      <c r="B55" s="26">
        <v>1</v>
      </c>
      <c r="C55" s="28">
        <v>9.7938144329896906E-2</v>
      </c>
      <c r="D55" s="37">
        <f t="shared" si="3"/>
        <v>-1.1561855670103094E-2</v>
      </c>
      <c r="E55" s="38">
        <f t="shared" si="1"/>
        <v>0.98843814432989685</v>
      </c>
    </row>
    <row r="56" spans="1:5" x14ac:dyDescent="0.25">
      <c r="A56" t="s">
        <v>447</v>
      </c>
      <c r="B56" s="26">
        <v>1</v>
      </c>
      <c r="C56" s="28">
        <v>6.25E-2</v>
      </c>
      <c r="D56" s="37">
        <f t="shared" si="3"/>
        <v>-4.7E-2</v>
      </c>
      <c r="E56" s="38">
        <f t="shared" si="1"/>
        <v>0.95299999999999996</v>
      </c>
    </row>
    <row r="57" spans="1:5" x14ac:dyDescent="0.25">
      <c r="A57" t="s">
        <v>448</v>
      </c>
      <c r="B57" s="26">
        <v>1</v>
      </c>
      <c r="C57" s="28">
        <v>7.4712643678160925E-2</v>
      </c>
      <c r="D57" s="37">
        <f t="shared" si="3"/>
        <v>-3.4787356321839075E-2</v>
      </c>
      <c r="E57" s="38">
        <f t="shared" si="1"/>
        <v>0.96521264367816095</v>
      </c>
    </row>
    <row r="58" spans="1:5" x14ac:dyDescent="0.25">
      <c r="A58" t="s">
        <v>449</v>
      </c>
      <c r="B58" s="26">
        <v>1</v>
      </c>
      <c r="C58" s="28">
        <v>0.16320474777448071</v>
      </c>
      <c r="D58" s="37">
        <f t="shared" si="3"/>
        <v>5.3704747774480713E-2</v>
      </c>
      <c r="E58" s="38">
        <f t="shared" si="1"/>
        <v>1.0537047477744808</v>
      </c>
    </row>
    <row r="59" spans="1:5" x14ac:dyDescent="0.25">
      <c r="A59" t="s">
        <v>450</v>
      </c>
      <c r="B59" s="26">
        <v>1</v>
      </c>
      <c r="C59" s="28">
        <v>8.0996884735202487E-2</v>
      </c>
      <c r="D59" s="37">
        <f t="shared" si="3"/>
        <v>-2.8503115264797513E-2</v>
      </c>
      <c r="E59" s="38">
        <f t="shared" si="1"/>
        <v>0.97149688473520246</v>
      </c>
    </row>
    <row r="60" spans="1:5" x14ac:dyDescent="0.25">
      <c r="A60" t="s">
        <v>451</v>
      </c>
      <c r="B60" s="26">
        <v>1</v>
      </c>
      <c r="C60" s="28">
        <v>5.9599874306064733E-2</v>
      </c>
      <c r="D60" s="37">
        <f t="shared" si="3"/>
        <v>-4.9900125693935267E-2</v>
      </c>
      <c r="E60" s="38">
        <f t="shared" si="1"/>
        <v>0.95009987430606468</v>
      </c>
    </row>
    <row r="61" spans="1:5" x14ac:dyDescent="0.25">
      <c r="A61" t="s">
        <v>452</v>
      </c>
      <c r="B61" s="26">
        <v>1</v>
      </c>
      <c r="C61" s="28">
        <v>6.2319676860934793E-2</v>
      </c>
      <c r="D61" s="37">
        <f t="shared" si="3"/>
        <v>-4.7180323139065207E-2</v>
      </c>
      <c r="E61" s="38">
        <f t="shared" si="1"/>
        <v>0.95281967686093483</v>
      </c>
    </row>
    <row r="62" spans="1:5" x14ac:dyDescent="0.25">
      <c r="A62" t="s">
        <v>453</v>
      </c>
      <c r="B62" s="26">
        <v>1</v>
      </c>
      <c r="C62" s="28">
        <v>7.9343365253077974E-2</v>
      </c>
      <c r="D62" s="37">
        <f t="shared" si="3"/>
        <v>-3.0156634746922026E-2</v>
      </c>
      <c r="E62" s="38">
        <f t="shared" si="1"/>
        <v>0.96984336525307802</v>
      </c>
    </row>
    <row r="63" spans="1:5" x14ac:dyDescent="0.25">
      <c r="A63" t="s">
        <v>454</v>
      </c>
      <c r="B63" s="26">
        <v>1</v>
      </c>
      <c r="C63" s="28">
        <v>0.11360106500998447</v>
      </c>
      <c r="D63" s="37">
        <f t="shared" si="3"/>
        <v>4.1010650099844725E-3</v>
      </c>
      <c r="E63" s="38">
        <f t="shared" si="1"/>
        <v>1.0041010650099844</v>
      </c>
    </row>
    <row r="64" spans="1:5" x14ac:dyDescent="0.25">
      <c r="A64" t="s">
        <v>455</v>
      </c>
      <c r="B64" s="26">
        <v>1</v>
      </c>
      <c r="C64" s="28">
        <v>4.9769112365315546E-2</v>
      </c>
      <c r="D64" s="37">
        <f t="shared" si="3"/>
        <v>-5.9730887634684454E-2</v>
      </c>
      <c r="E64" s="38">
        <f t="shared" si="1"/>
        <v>0.94026911236531552</v>
      </c>
    </row>
    <row r="65" spans="1:5" x14ac:dyDescent="0.25">
      <c r="A65" t="s">
        <v>456</v>
      </c>
      <c r="B65" s="26">
        <v>1</v>
      </c>
      <c r="C65" s="28">
        <v>8.9502018842530284E-2</v>
      </c>
      <c r="D65" s="37">
        <f t="shared" si="3"/>
        <v>-1.9997981157469716E-2</v>
      </c>
      <c r="E65" s="38">
        <f t="shared" si="1"/>
        <v>0.98000201884253024</v>
      </c>
    </row>
    <row r="66" spans="1:5" x14ac:dyDescent="0.25">
      <c r="A66" t="s">
        <v>457</v>
      </c>
      <c r="B66" s="26">
        <v>1</v>
      </c>
      <c r="C66" s="28">
        <v>0.10789679437060204</v>
      </c>
      <c r="D66" s="37">
        <f t="shared" si="3"/>
        <v>-1.6032056293979607E-3</v>
      </c>
      <c r="E66" s="38">
        <f t="shared" si="1"/>
        <v>0.99839679437060203</v>
      </c>
    </row>
    <row r="67" spans="1:5" x14ac:dyDescent="0.25">
      <c r="A67" t="s">
        <v>458</v>
      </c>
      <c r="B67" s="26">
        <v>1</v>
      </c>
      <c r="C67" s="28">
        <v>0.14081145584725538</v>
      </c>
      <c r="D67" s="37">
        <f t="shared" si="3"/>
        <v>3.1311455847255379E-2</v>
      </c>
      <c r="E67" s="38">
        <f t="shared" ref="E67:E130" si="5">B67+D67</f>
        <v>1.0313114558472554</v>
      </c>
    </row>
    <row r="68" spans="1:5" x14ac:dyDescent="0.25">
      <c r="A68" t="s">
        <v>459</v>
      </c>
      <c r="B68" s="26">
        <v>1</v>
      </c>
      <c r="C68" s="28">
        <v>9.8273572377158031E-2</v>
      </c>
      <c r="D68" s="37">
        <f t="shared" si="3"/>
        <v>-1.122642762284197E-2</v>
      </c>
      <c r="E68" s="38">
        <f t="shared" si="5"/>
        <v>0.98877357237715802</v>
      </c>
    </row>
    <row r="69" spans="1:5" x14ac:dyDescent="0.25">
      <c r="A69" t="s">
        <v>460</v>
      </c>
      <c r="B69" s="26">
        <v>1</v>
      </c>
      <c r="C69" s="28">
        <v>4.4532803180914515E-2</v>
      </c>
      <c r="D69" s="37">
        <f t="shared" si="3"/>
        <v>-6.4967196819085485E-2</v>
      </c>
      <c r="E69" s="38">
        <f t="shared" si="5"/>
        <v>0.93503280318091453</v>
      </c>
    </row>
    <row r="70" spans="1:5" x14ac:dyDescent="0.25">
      <c r="A70" t="s">
        <v>461</v>
      </c>
      <c r="B70" s="26">
        <v>1</v>
      </c>
      <c r="C70" s="28">
        <v>0.22675521821631878</v>
      </c>
      <c r="D70" s="37">
        <f t="shared" si="3"/>
        <v>0.11725521821631878</v>
      </c>
      <c r="E70" s="38">
        <f t="shared" si="5"/>
        <v>1.1172552182163187</v>
      </c>
    </row>
    <row r="71" spans="1:5" x14ac:dyDescent="0.25">
      <c r="A71" t="s">
        <v>462</v>
      </c>
      <c r="B71" s="26">
        <v>1</v>
      </c>
      <c r="C71" s="28">
        <v>5.3208137715179966E-2</v>
      </c>
      <c r="D71" s="37">
        <f t="shared" si="3"/>
        <v>-5.6291862284820034E-2</v>
      </c>
      <c r="E71" s="38">
        <f t="shared" si="5"/>
        <v>0.94370813771517992</v>
      </c>
    </row>
    <row r="72" spans="1:5" x14ac:dyDescent="0.25">
      <c r="A72" t="s">
        <v>463</v>
      </c>
      <c r="B72" s="26">
        <v>1</v>
      </c>
      <c r="C72" s="28">
        <v>7.6086956521739135E-2</v>
      </c>
      <c r="D72" s="37">
        <f t="shared" si="3"/>
        <v>-3.3413043478260865E-2</v>
      </c>
      <c r="E72" s="38">
        <f t="shared" si="5"/>
        <v>0.96658695652173909</v>
      </c>
    </row>
    <row r="73" spans="1:5" x14ac:dyDescent="0.25">
      <c r="A73" t="s">
        <v>464</v>
      </c>
      <c r="B73" s="26">
        <v>1</v>
      </c>
      <c r="C73" s="28">
        <v>3.92512077294686E-2</v>
      </c>
      <c r="D73" s="37">
        <f t="shared" si="3"/>
        <v>-7.0248792270531407E-2</v>
      </c>
      <c r="E73" s="38">
        <f t="shared" si="5"/>
        <v>0.92975120772946862</v>
      </c>
    </row>
    <row r="74" spans="1:5" x14ac:dyDescent="0.25">
      <c r="A74" t="s">
        <v>465</v>
      </c>
      <c r="B74" s="26">
        <v>1</v>
      </c>
      <c r="C74" s="28">
        <v>0.11054637865311309</v>
      </c>
      <c r="D74" s="37">
        <f t="shared" si="3"/>
        <v>1.046378653113092E-3</v>
      </c>
      <c r="E74" s="38">
        <f t="shared" si="5"/>
        <v>1.0010463786531132</v>
      </c>
    </row>
    <row r="75" spans="1:5" x14ac:dyDescent="0.25">
      <c r="A75" t="s">
        <v>466</v>
      </c>
      <c r="B75" s="26">
        <v>1</v>
      </c>
      <c r="C75" s="28">
        <v>0.1667605633802817</v>
      </c>
      <c r="D75" s="37">
        <f t="shared" si="3"/>
        <v>5.7260563380281695E-2</v>
      </c>
      <c r="E75" s="38">
        <f t="shared" si="5"/>
        <v>1.0572605633802816</v>
      </c>
    </row>
    <row r="76" spans="1:5" x14ac:dyDescent="0.25">
      <c r="A76" t="s">
        <v>467</v>
      </c>
      <c r="B76" s="26">
        <v>1</v>
      </c>
      <c r="C76" s="28">
        <v>0.20884353741496597</v>
      </c>
      <c r="D76" s="37">
        <f t="shared" si="3"/>
        <v>9.9343537414965974E-2</v>
      </c>
      <c r="E76" s="38">
        <f t="shared" si="5"/>
        <v>1.099343537414966</v>
      </c>
    </row>
    <row r="77" spans="1:5" x14ac:dyDescent="0.25">
      <c r="A77" t="s">
        <v>468</v>
      </c>
      <c r="B77" s="26">
        <v>1</v>
      </c>
      <c r="C77" s="28">
        <v>0.16726995618212992</v>
      </c>
      <c r="D77" s="37">
        <f t="shared" si="3"/>
        <v>5.776995618212992E-2</v>
      </c>
      <c r="E77" s="38">
        <f t="shared" si="5"/>
        <v>1.0577699561821299</v>
      </c>
    </row>
    <row r="78" spans="1:5" x14ac:dyDescent="0.25">
      <c r="A78" t="s">
        <v>469</v>
      </c>
      <c r="B78" s="26">
        <v>1</v>
      </c>
      <c r="C78" s="28">
        <v>5.131236698983211E-2</v>
      </c>
      <c r="D78" s="37">
        <f t="shared" si="3"/>
        <v>-5.818763301016789E-2</v>
      </c>
      <c r="E78" s="38">
        <f t="shared" si="5"/>
        <v>0.94181236698983206</v>
      </c>
    </row>
    <row r="79" spans="1:5" x14ac:dyDescent="0.25">
      <c r="A79" t="s">
        <v>470</v>
      </c>
      <c r="B79" s="26">
        <v>1</v>
      </c>
      <c r="C79" s="28">
        <v>0.10596833130328867</v>
      </c>
      <c r="D79" s="37">
        <f t="shared" ref="D79" si="6">C79-$C$258</f>
        <v>0.10596833130328867</v>
      </c>
      <c r="E79" s="38">
        <f t="shared" si="5"/>
        <v>1.1059683313032886</v>
      </c>
    </row>
    <row r="80" spans="1:5" x14ac:dyDescent="0.25">
      <c r="A80" t="s">
        <v>471</v>
      </c>
      <c r="B80" s="26">
        <v>1</v>
      </c>
      <c r="C80" s="28">
        <v>7.3136427566807313E-2</v>
      </c>
      <c r="D80" s="37">
        <f t="shared" si="3"/>
        <v>-3.6363572433192687E-2</v>
      </c>
      <c r="E80" s="38">
        <f t="shared" si="5"/>
        <v>0.96363642756680734</v>
      </c>
    </row>
    <row r="81" spans="1:5" x14ac:dyDescent="0.25">
      <c r="A81" t="s">
        <v>472</v>
      </c>
      <c r="B81" s="26">
        <v>1</v>
      </c>
      <c r="C81" s="28">
        <v>9.097103918228279E-2</v>
      </c>
      <c r="D81" s="37">
        <f t="shared" si="3"/>
        <v>-1.852896081771721E-2</v>
      </c>
      <c r="E81" s="38">
        <f t="shared" si="5"/>
        <v>0.98147103918228273</v>
      </c>
    </row>
    <row r="82" spans="1:5" x14ac:dyDescent="0.25">
      <c r="A82" t="s">
        <v>473</v>
      </c>
      <c r="B82" s="26">
        <v>1</v>
      </c>
      <c r="C82" s="28">
        <v>9.205548549810845E-2</v>
      </c>
      <c r="D82" s="37">
        <f t="shared" si="3"/>
        <v>-1.744451450189155E-2</v>
      </c>
      <c r="E82" s="38">
        <f t="shared" si="5"/>
        <v>0.98255548549810845</v>
      </c>
    </row>
    <row r="83" spans="1:5" x14ac:dyDescent="0.25">
      <c r="A83" t="s">
        <v>474</v>
      </c>
      <c r="B83" s="26">
        <v>1</v>
      </c>
      <c r="C83" s="28">
        <v>3.1443632664385462E-2</v>
      </c>
      <c r="D83" s="37">
        <f t="shared" si="3"/>
        <v>-7.8056367335614538E-2</v>
      </c>
      <c r="E83" s="38">
        <f t="shared" si="5"/>
        <v>0.9219436326643855</v>
      </c>
    </row>
    <row r="84" spans="1:5" x14ac:dyDescent="0.25">
      <c r="A84" t="s">
        <v>475</v>
      </c>
      <c r="B84" s="26">
        <v>1</v>
      </c>
      <c r="C84" s="28">
        <v>1.377848436671966E-2</v>
      </c>
      <c r="D84" s="37">
        <f t="shared" si="3"/>
        <v>-9.5721515633280338E-2</v>
      </c>
      <c r="E84" s="38">
        <f t="shared" si="5"/>
        <v>0.90427848436671965</v>
      </c>
    </row>
    <row r="85" spans="1:5" x14ac:dyDescent="0.25">
      <c r="A85" t="s">
        <v>476</v>
      </c>
      <c r="B85" s="26">
        <v>1</v>
      </c>
      <c r="C85" s="28">
        <v>0.11479591836734694</v>
      </c>
      <c r="D85" s="37">
        <f t="shared" ref="D85:D148" si="7">C85-$C$176</f>
        <v>5.2959183673469412E-3</v>
      </c>
      <c r="E85" s="38">
        <f t="shared" si="5"/>
        <v>1.0052959183673469</v>
      </c>
    </row>
    <row r="86" spans="1:5" x14ac:dyDescent="0.25">
      <c r="A86" t="s">
        <v>477</v>
      </c>
      <c r="B86" s="26">
        <v>1</v>
      </c>
      <c r="C86" s="28">
        <v>7.4616832481849957E-2</v>
      </c>
      <c r="D86" s="37">
        <f t="shared" si="7"/>
        <v>-3.4883167518150043E-2</v>
      </c>
      <c r="E86" s="38">
        <f t="shared" si="5"/>
        <v>0.96511683248184998</v>
      </c>
    </row>
    <row r="87" spans="1:5" x14ac:dyDescent="0.25">
      <c r="A87" t="s">
        <v>478</v>
      </c>
      <c r="B87" s="26">
        <v>1</v>
      </c>
      <c r="C87" s="28">
        <v>6.6343042071197414E-2</v>
      </c>
      <c r="D87" s="37">
        <f t="shared" si="7"/>
        <v>-4.3156957928802586E-2</v>
      </c>
      <c r="E87" s="38">
        <f t="shared" si="5"/>
        <v>0.95684304207119741</v>
      </c>
    </row>
    <row r="88" spans="1:5" x14ac:dyDescent="0.25">
      <c r="A88" t="s">
        <v>479</v>
      </c>
      <c r="B88" s="26">
        <v>1</v>
      </c>
      <c r="C88" s="28">
        <v>0.13649906890130353</v>
      </c>
      <c r="D88" s="37">
        <f t="shared" si="7"/>
        <v>2.6999068901303533E-2</v>
      </c>
      <c r="E88" s="38">
        <f t="shared" si="5"/>
        <v>1.0269990689013035</v>
      </c>
    </row>
    <row r="89" spans="1:5" x14ac:dyDescent="0.25">
      <c r="A89" t="s">
        <v>480</v>
      </c>
      <c r="B89" s="26">
        <v>1</v>
      </c>
      <c r="C89" s="28">
        <v>2.6711185308848081E-2</v>
      </c>
      <c r="D89" s="37">
        <f t="shared" si="7"/>
        <v>-8.2788814691151916E-2</v>
      </c>
      <c r="E89" s="38">
        <f t="shared" si="5"/>
        <v>0.91721118530884804</v>
      </c>
    </row>
    <row r="90" spans="1:5" x14ac:dyDescent="0.25">
      <c r="A90" t="s">
        <v>481</v>
      </c>
      <c r="B90" s="26">
        <v>1</v>
      </c>
      <c r="C90" s="28">
        <v>4.4994375703037118E-2</v>
      </c>
      <c r="D90" s="37">
        <f t="shared" si="7"/>
        <v>-6.4505624296962882E-2</v>
      </c>
      <c r="E90" s="38">
        <f t="shared" si="5"/>
        <v>0.93549437570303717</v>
      </c>
    </row>
    <row r="91" spans="1:5" x14ac:dyDescent="0.25">
      <c r="A91" t="s">
        <v>482</v>
      </c>
      <c r="B91" s="26">
        <v>1</v>
      </c>
      <c r="C91" s="28">
        <v>0.12762159750111557</v>
      </c>
      <c r="D91" s="37">
        <f t="shared" si="7"/>
        <v>1.8121597501115569E-2</v>
      </c>
      <c r="E91" s="38">
        <f t="shared" si="5"/>
        <v>1.0181215975011155</v>
      </c>
    </row>
    <row r="92" spans="1:5" x14ac:dyDescent="0.25">
      <c r="A92" t="s">
        <v>483</v>
      </c>
      <c r="B92" s="26">
        <v>1</v>
      </c>
      <c r="C92" s="28">
        <v>7.4644549763033169E-2</v>
      </c>
      <c r="D92" s="37">
        <f t="shared" si="7"/>
        <v>-3.4855450236966831E-2</v>
      </c>
      <c r="E92" s="38">
        <f t="shared" si="5"/>
        <v>0.96514454976303321</v>
      </c>
    </row>
    <row r="93" spans="1:5" x14ac:dyDescent="0.25">
      <c r="A93" t="s">
        <v>484</v>
      </c>
      <c r="B93" s="26">
        <v>1</v>
      </c>
      <c r="C93" s="28">
        <v>0.15380618342426605</v>
      </c>
      <c r="D93" s="37">
        <f t="shared" si="7"/>
        <v>4.4306183424266052E-2</v>
      </c>
      <c r="E93" s="38">
        <f t="shared" si="5"/>
        <v>1.044306183424266</v>
      </c>
    </row>
    <row r="94" spans="1:5" x14ac:dyDescent="0.25">
      <c r="A94" t="s">
        <v>485</v>
      </c>
      <c r="B94" s="26">
        <v>1</v>
      </c>
      <c r="C94" s="28">
        <v>8.6909871244635187E-2</v>
      </c>
      <c r="D94" s="37">
        <f t="shared" si="7"/>
        <v>-2.2590128755364813E-2</v>
      </c>
      <c r="E94" s="38">
        <f t="shared" si="5"/>
        <v>0.97740987124463519</v>
      </c>
    </row>
    <row r="95" spans="1:5" x14ac:dyDescent="0.25">
      <c r="A95" t="s">
        <v>486</v>
      </c>
      <c r="B95" s="26">
        <v>1</v>
      </c>
      <c r="C95" s="28">
        <v>9.6191943649570774E-2</v>
      </c>
      <c r="D95" s="37">
        <f t="shared" si="7"/>
        <v>-1.3308056350429226E-2</v>
      </c>
      <c r="E95" s="38">
        <f t="shared" si="5"/>
        <v>0.9866919436495708</v>
      </c>
    </row>
    <row r="96" spans="1:5" x14ac:dyDescent="0.25">
      <c r="A96" t="s">
        <v>487</v>
      </c>
      <c r="B96" s="26">
        <v>1</v>
      </c>
      <c r="C96" s="28">
        <v>5.5402509947964494E-2</v>
      </c>
      <c r="D96" s="37">
        <f t="shared" si="7"/>
        <v>-5.4097490052035506E-2</v>
      </c>
      <c r="E96" s="38">
        <f t="shared" si="5"/>
        <v>0.94590250994796454</v>
      </c>
    </row>
    <row r="97" spans="1:5" x14ac:dyDescent="0.25">
      <c r="A97" t="s">
        <v>488</v>
      </c>
      <c r="B97" s="26">
        <v>1</v>
      </c>
      <c r="C97" s="28">
        <v>7.7750206782464845E-2</v>
      </c>
      <c r="D97" s="37">
        <f t="shared" si="7"/>
        <v>-3.1749793217535155E-2</v>
      </c>
      <c r="E97" s="38">
        <f t="shared" si="5"/>
        <v>0.96825020678246487</v>
      </c>
    </row>
    <row r="98" spans="1:5" x14ac:dyDescent="0.25">
      <c r="A98" t="s">
        <v>489</v>
      </c>
      <c r="B98" s="26">
        <v>1</v>
      </c>
      <c r="C98" s="28">
        <v>0.13198380566801621</v>
      </c>
      <c r="D98" s="37">
        <f t="shared" si="7"/>
        <v>2.2483805668016207E-2</v>
      </c>
      <c r="E98" s="38">
        <f t="shared" si="5"/>
        <v>1.0224838056680161</v>
      </c>
    </row>
    <row r="99" spans="1:5" x14ac:dyDescent="0.25">
      <c r="A99" t="s">
        <v>490</v>
      </c>
      <c r="B99" s="26">
        <v>1</v>
      </c>
      <c r="C99" s="28">
        <v>8.0575539568345317E-2</v>
      </c>
      <c r="D99" s="37">
        <f t="shared" si="7"/>
        <v>-2.8924460431654683E-2</v>
      </c>
      <c r="E99" s="38">
        <f t="shared" si="5"/>
        <v>0.97107553956834536</v>
      </c>
    </row>
    <row r="100" spans="1:5" x14ac:dyDescent="0.25">
      <c r="A100" t="s">
        <v>491</v>
      </c>
      <c r="B100" s="26">
        <v>1</v>
      </c>
      <c r="C100" s="28">
        <v>2.8490028490028491E-2</v>
      </c>
      <c r="D100" s="37">
        <f t="shared" si="7"/>
        <v>-8.100997150997151E-2</v>
      </c>
      <c r="E100" s="38">
        <f t="shared" si="5"/>
        <v>0.91899002849002853</v>
      </c>
    </row>
    <row r="101" spans="1:5" x14ac:dyDescent="0.25">
      <c r="A101" t="s">
        <v>492</v>
      </c>
      <c r="B101" s="26">
        <v>1</v>
      </c>
      <c r="C101" s="28">
        <v>0.16600648181490818</v>
      </c>
      <c r="D101" s="37">
        <f t="shared" si="7"/>
        <v>5.650648181490818E-2</v>
      </c>
      <c r="E101" s="38">
        <f t="shared" si="5"/>
        <v>1.0565064818149081</v>
      </c>
    </row>
    <row r="102" spans="1:5" x14ac:dyDescent="0.25">
      <c r="A102" t="s">
        <v>493</v>
      </c>
      <c r="B102" s="26">
        <v>1</v>
      </c>
      <c r="C102" s="28">
        <v>0.12949640287769784</v>
      </c>
      <c r="D102" s="37">
        <f t="shared" si="7"/>
        <v>1.9996402877697841E-2</v>
      </c>
      <c r="E102" s="38">
        <f t="shared" si="5"/>
        <v>1.0199964028776978</v>
      </c>
    </row>
    <row r="103" spans="1:5" x14ac:dyDescent="0.25">
      <c r="A103" t="s">
        <v>494</v>
      </c>
      <c r="B103" s="26">
        <v>1</v>
      </c>
      <c r="C103" s="28">
        <v>9.5505617977528087E-2</v>
      </c>
      <c r="D103" s="37">
        <f t="shared" si="7"/>
        <v>-1.3994382022471913E-2</v>
      </c>
      <c r="E103" s="38">
        <f t="shared" si="5"/>
        <v>0.98600561797752806</v>
      </c>
    </row>
    <row r="104" spans="1:5" x14ac:dyDescent="0.25">
      <c r="A104" t="s">
        <v>495</v>
      </c>
      <c r="B104" s="26">
        <v>1</v>
      </c>
      <c r="C104" s="28">
        <v>3.691639522258415E-2</v>
      </c>
      <c r="D104" s="37">
        <f t="shared" si="7"/>
        <v>-7.258360477741585E-2</v>
      </c>
      <c r="E104" s="38">
        <f t="shared" si="5"/>
        <v>0.92741639522258412</v>
      </c>
    </row>
    <row r="105" spans="1:5" x14ac:dyDescent="0.25">
      <c r="A105" t="s">
        <v>496</v>
      </c>
      <c r="B105" s="26">
        <v>1</v>
      </c>
      <c r="C105" s="28">
        <v>0.11453287197231835</v>
      </c>
      <c r="D105" s="37">
        <f t="shared" si="7"/>
        <v>5.0328719723183452E-3</v>
      </c>
      <c r="E105" s="38">
        <f t="shared" si="5"/>
        <v>1.0050328719723183</v>
      </c>
    </row>
    <row r="106" spans="1:5" x14ac:dyDescent="0.25">
      <c r="A106" t="s">
        <v>497</v>
      </c>
      <c r="B106" s="26">
        <v>1</v>
      </c>
      <c r="C106" s="28">
        <v>0.11351035891450248</v>
      </c>
      <c r="D106" s="37">
        <f t="shared" si="7"/>
        <v>4.0103589145024793E-3</v>
      </c>
      <c r="E106" s="38">
        <f t="shared" si="5"/>
        <v>1.0040103589145024</v>
      </c>
    </row>
    <row r="107" spans="1:5" x14ac:dyDescent="0.25">
      <c r="A107" t="s">
        <v>498</v>
      </c>
      <c r="B107" s="26">
        <v>1</v>
      </c>
      <c r="C107" s="28">
        <v>2.8169014084507043E-2</v>
      </c>
      <c r="D107" s="37">
        <f t="shared" si="7"/>
        <v>-8.1330985915492954E-2</v>
      </c>
      <c r="E107" s="38">
        <f t="shared" si="5"/>
        <v>0.91866901408450707</v>
      </c>
    </row>
    <row r="108" spans="1:5" x14ac:dyDescent="0.25">
      <c r="A108" t="s">
        <v>499</v>
      </c>
      <c r="B108" s="26">
        <v>1</v>
      </c>
      <c r="C108" s="28">
        <v>0.11136467366499316</v>
      </c>
      <c r="D108" s="37">
        <f t="shared" si="7"/>
        <v>1.864673664993155E-3</v>
      </c>
      <c r="E108" s="38">
        <f t="shared" si="5"/>
        <v>1.0018646736649932</v>
      </c>
    </row>
    <row r="109" spans="1:5" x14ac:dyDescent="0.25">
      <c r="A109" t="s">
        <v>500</v>
      </c>
      <c r="B109" s="26">
        <v>1</v>
      </c>
      <c r="C109" s="28">
        <v>0.11027686532144533</v>
      </c>
      <c r="D109" s="37">
        <f t="shared" si="7"/>
        <v>7.7686532144533027E-4</v>
      </c>
      <c r="E109" s="38">
        <f t="shared" si="5"/>
        <v>1.0007768653214453</v>
      </c>
    </row>
    <row r="110" spans="1:5" x14ac:dyDescent="0.25">
      <c r="A110" t="s">
        <v>501</v>
      </c>
      <c r="B110" s="26">
        <v>1</v>
      </c>
      <c r="C110" s="28">
        <v>0.13695652173913042</v>
      </c>
      <c r="D110" s="37">
        <f t="shared" si="7"/>
        <v>2.7456521739130421E-2</v>
      </c>
      <c r="E110" s="38">
        <f t="shared" si="5"/>
        <v>1.0274565217391305</v>
      </c>
    </row>
    <row r="111" spans="1:5" x14ac:dyDescent="0.25">
      <c r="A111" t="s">
        <v>502</v>
      </c>
      <c r="B111" s="26">
        <v>1</v>
      </c>
      <c r="C111" s="28">
        <v>0.12271973466003316</v>
      </c>
      <c r="D111" s="37">
        <f t="shared" si="7"/>
        <v>1.3219734660033164E-2</v>
      </c>
      <c r="E111" s="38">
        <f t="shared" si="5"/>
        <v>1.0132197346600331</v>
      </c>
    </row>
    <row r="112" spans="1:5" x14ac:dyDescent="0.25">
      <c r="A112" t="s">
        <v>503</v>
      </c>
      <c r="B112" s="26">
        <v>1</v>
      </c>
      <c r="C112" s="28">
        <v>0.12881854987118144</v>
      </c>
      <c r="D112" s="37">
        <f t="shared" si="7"/>
        <v>1.9318549871181437E-2</v>
      </c>
      <c r="E112" s="38">
        <f t="shared" si="5"/>
        <v>1.0193185498711814</v>
      </c>
    </row>
    <row r="113" spans="1:5" x14ac:dyDescent="0.25">
      <c r="A113" t="s">
        <v>504</v>
      </c>
      <c r="B113" s="26">
        <v>1</v>
      </c>
      <c r="C113" s="28">
        <v>3.3065888645757352E-2</v>
      </c>
      <c r="D113" s="37">
        <f t="shared" si="7"/>
        <v>-7.6434111354242648E-2</v>
      </c>
      <c r="E113" s="38">
        <f t="shared" si="5"/>
        <v>0.92356588864575739</v>
      </c>
    </row>
    <row r="114" spans="1:5" x14ac:dyDescent="0.25">
      <c r="A114" t="s">
        <v>505</v>
      </c>
      <c r="B114" s="26">
        <v>1</v>
      </c>
      <c r="C114" s="28">
        <v>8.4507042253521125E-2</v>
      </c>
      <c r="D114" s="37">
        <f t="shared" si="7"/>
        <v>-2.4992957746478875E-2</v>
      </c>
      <c r="E114" s="38">
        <f t="shared" si="5"/>
        <v>0.97500704225352108</v>
      </c>
    </row>
    <row r="115" spans="1:5" x14ac:dyDescent="0.25">
      <c r="A115" t="s">
        <v>506</v>
      </c>
      <c r="B115" s="26">
        <v>1</v>
      </c>
      <c r="C115" s="28">
        <v>0.2053966975432944</v>
      </c>
      <c r="D115" s="37">
        <f t="shared" si="7"/>
        <v>9.5896697543294399E-2</v>
      </c>
      <c r="E115" s="38">
        <f t="shared" si="5"/>
        <v>1.0958966975432944</v>
      </c>
    </row>
    <row r="116" spans="1:5" x14ac:dyDescent="0.25">
      <c r="A116" t="s">
        <v>507</v>
      </c>
      <c r="B116" s="26">
        <v>1</v>
      </c>
      <c r="C116" s="28">
        <v>5.3278688524590161E-2</v>
      </c>
      <c r="D116" s="37">
        <f t="shared" si="7"/>
        <v>-5.6221311475409839E-2</v>
      </c>
      <c r="E116" s="38">
        <f t="shared" si="5"/>
        <v>0.94377868852459013</v>
      </c>
    </row>
    <row r="117" spans="1:5" x14ac:dyDescent="0.25">
      <c r="A117" t="s">
        <v>508</v>
      </c>
      <c r="B117" s="26">
        <v>1</v>
      </c>
      <c r="C117" s="28">
        <v>0.11847672778561354</v>
      </c>
      <c r="D117" s="37">
        <f t="shared" si="7"/>
        <v>8.9767277856135363E-3</v>
      </c>
      <c r="E117" s="38">
        <f t="shared" si="5"/>
        <v>1.0089767277856136</v>
      </c>
    </row>
    <row r="118" spans="1:5" x14ac:dyDescent="0.25">
      <c r="A118" t="s">
        <v>509</v>
      </c>
      <c r="B118" s="26">
        <v>1</v>
      </c>
      <c r="C118" s="28">
        <v>5.2713178294573643E-2</v>
      </c>
      <c r="D118" s="37">
        <f t="shared" si="7"/>
        <v>-5.6786821705426357E-2</v>
      </c>
      <c r="E118" s="38">
        <f t="shared" si="5"/>
        <v>0.94321317829457363</v>
      </c>
    </row>
    <row r="119" spans="1:5" x14ac:dyDescent="0.25">
      <c r="A119" t="s">
        <v>510</v>
      </c>
      <c r="B119" s="26">
        <v>1</v>
      </c>
      <c r="C119" s="28">
        <v>0.12555351181960625</v>
      </c>
      <c r="D119" s="37">
        <f t="shared" si="7"/>
        <v>1.605351181960625E-2</v>
      </c>
      <c r="E119" s="38">
        <f t="shared" si="5"/>
        <v>1.0160535118196063</v>
      </c>
    </row>
    <row r="120" spans="1:5" x14ac:dyDescent="0.25">
      <c r="A120" t="s">
        <v>511</v>
      </c>
      <c r="B120" s="26">
        <v>1</v>
      </c>
      <c r="C120" s="28">
        <v>0.14629451395572665</v>
      </c>
      <c r="D120" s="37">
        <f t="shared" si="7"/>
        <v>3.6794513955726652E-2</v>
      </c>
      <c r="E120" s="38">
        <f t="shared" si="5"/>
        <v>1.0367945139557266</v>
      </c>
    </row>
    <row r="121" spans="1:5" x14ac:dyDescent="0.25">
      <c r="A121" t="s">
        <v>512</v>
      </c>
      <c r="B121" s="26">
        <v>1</v>
      </c>
      <c r="C121" s="28">
        <v>5.0756901157613533E-2</v>
      </c>
      <c r="D121" s="37">
        <f t="shared" si="7"/>
        <v>-5.8743098842386467E-2</v>
      </c>
      <c r="E121" s="38">
        <f t="shared" si="5"/>
        <v>0.94125690115761351</v>
      </c>
    </row>
    <row r="122" spans="1:5" x14ac:dyDescent="0.25">
      <c r="A122" t="s">
        <v>513</v>
      </c>
      <c r="B122" s="26">
        <v>1</v>
      </c>
      <c r="C122" s="28">
        <v>0.16061452513966482</v>
      </c>
      <c r="D122" s="37">
        <f t="shared" si="7"/>
        <v>5.1114525139664815E-2</v>
      </c>
      <c r="E122" s="38">
        <f t="shared" si="5"/>
        <v>1.0511145251396647</v>
      </c>
    </row>
    <row r="123" spans="1:5" x14ac:dyDescent="0.25">
      <c r="A123" t="s">
        <v>514</v>
      </c>
      <c r="B123" s="26">
        <v>1</v>
      </c>
      <c r="C123" s="28">
        <v>4.0184453227931488E-2</v>
      </c>
      <c r="D123" s="37">
        <f t="shared" si="7"/>
        <v>-6.9315546772068512E-2</v>
      </c>
      <c r="E123" s="38">
        <f t="shared" si="5"/>
        <v>0.93068445322793147</v>
      </c>
    </row>
    <row r="124" spans="1:5" x14ac:dyDescent="0.25">
      <c r="A124" t="s">
        <v>515</v>
      </c>
      <c r="B124" s="26">
        <v>1</v>
      </c>
      <c r="C124" s="28">
        <v>0.10449013848090642</v>
      </c>
      <c r="D124" s="37">
        <f t="shared" si="7"/>
        <v>-5.009861519093578E-3</v>
      </c>
      <c r="E124" s="38">
        <f t="shared" si="5"/>
        <v>0.99499013848090645</v>
      </c>
    </row>
    <row r="125" spans="1:5" x14ac:dyDescent="0.25">
      <c r="A125" t="s">
        <v>516</v>
      </c>
      <c r="B125" s="26">
        <v>1</v>
      </c>
      <c r="C125" s="28">
        <v>9.6514745308310987E-2</v>
      </c>
      <c r="D125" s="37">
        <f t="shared" si="7"/>
        <v>-1.2985254691689013E-2</v>
      </c>
      <c r="E125" s="38">
        <f t="shared" si="5"/>
        <v>0.98701474530831101</v>
      </c>
    </row>
    <row r="126" spans="1:5" x14ac:dyDescent="0.25">
      <c r="A126" t="s">
        <v>517</v>
      </c>
      <c r="B126" s="26">
        <v>1</v>
      </c>
      <c r="C126" s="28">
        <v>4.1594454072790298E-2</v>
      </c>
      <c r="D126" s="37">
        <f t="shared" si="7"/>
        <v>-6.790554592720971E-2</v>
      </c>
      <c r="E126" s="38">
        <f t="shared" si="5"/>
        <v>0.93209445407279023</v>
      </c>
    </row>
    <row r="127" spans="1:5" x14ac:dyDescent="0.25">
      <c r="A127" t="s">
        <v>518</v>
      </c>
      <c r="B127" s="26">
        <v>1</v>
      </c>
      <c r="C127" s="28">
        <v>6.6291299266971207E-2</v>
      </c>
      <c r="D127" s="37">
        <f t="shared" si="7"/>
        <v>-4.3208700733028793E-2</v>
      </c>
      <c r="E127" s="38">
        <f t="shared" si="5"/>
        <v>0.95679129926697115</v>
      </c>
    </row>
    <row r="128" spans="1:5" x14ac:dyDescent="0.25">
      <c r="A128" t="s">
        <v>519</v>
      </c>
      <c r="B128" s="26">
        <v>1</v>
      </c>
      <c r="C128" s="28">
        <v>6.0747663551401869E-2</v>
      </c>
      <c r="D128" s="37">
        <f t="shared" si="7"/>
        <v>-4.8752336448598131E-2</v>
      </c>
      <c r="E128" s="38">
        <f t="shared" si="5"/>
        <v>0.95124766355140189</v>
      </c>
    </row>
    <row r="129" spans="1:5" x14ac:dyDescent="0.25">
      <c r="A129" t="s">
        <v>520</v>
      </c>
      <c r="B129" s="26">
        <v>1</v>
      </c>
      <c r="C129" s="28">
        <v>0.1702127659574468</v>
      </c>
      <c r="D129" s="37">
        <f t="shared" si="7"/>
        <v>6.0712765957446804E-2</v>
      </c>
      <c r="E129" s="38">
        <f t="shared" si="5"/>
        <v>1.0607127659574469</v>
      </c>
    </row>
    <row r="130" spans="1:5" x14ac:dyDescent="0.25">
      <c r="A130" t="s">
        <v>521</v>
      </c>
      <c r="B130" s="26">
        <v>1</v>
      </c>
      <c r="C130" s="28">
        <v>0.10742332197362572</v>
      </c>
      <c r="D130" s="37">
        <f t="shared" si="7"/>
        <v>-2.0766780263742762E-3</v>
      </c>
      <c r="E130" s="38">
        <f t="shared" si="5"/>
        <v>0.99792332197362577</v>
      </c>
    </row>
    <row r="131" spans="1:5" x14ac:dyDescent="0.25">
      <c r="A131" t="s">
        <v>522</v>
      </c>
      <c r="B131" s="26">
        <v>1</v>
      </c>
      <c r="C131" s="28">
        <v>0.16999119976532709</v>
      </c>
      <c r="D131" s="37">
        <f t="shared" si="7"/>
        <v>6.0491199765327089E-2</v>
      </c>
      <c r="E131" s="38">
        <f t="shared" ref="E131:E175" si="8">B131+D131</f>
        <v>1.060491199765327</v>
      </c>
    </row>
    <row r="132" spans="1:5" x14ac:dyDescent="0.25">
      <c r="A132" t="s">
        <v>523</v>
      </c>
      <c r="B132" s="26">
        <v>1</v>
      </c>
      <c r="C132" s="28">
        <v>9.368635437881874E-2</v>
      </c>
      <c r="D132" s="37">
        <f t="shared" si="7"/>
        <v>-1.581364562118126E-2</v>
      </c>
      <c r="E132" s="38">
        <f t="shared" si="8"/>
        <v>0.98418635437881874</v>
      </c>
    </row>
    <row r="133" spans="1:5" x14ac:dyDescent="0.25">
      <c r="A133" t="s">
        <v>524</v>
      </c>
      <c r="B133" s="26">
        <v>1</v>
      </c>
      <c r="C133" s="28">
        <v>8.0653394589076055E-2</v>
      </c>
      <c r="D133" s="37">
        <f t="shared" si="7"/>
        <v>-2.8846605410923945E-2</v>
      </c>
      <c r="E133" s="38">
        <f t="shared" si="8"/>
        <v>0.97115339458907601</v>
      </c>
    </row>
    <row r="134" spans="1:5" x14ac:dyDescent="0.25">
      <c r="A134" t="s">
        <v>525</v>
      </c>
      <c r="B134" s="26">
        <v>1</v>
      </c>
      <c r="C134" s="28">
        <v>3.9097744360902256E-2</v>
      </c>
      <c r="D134" s="37">
        <f t="shared" si="7"/>
        <v>-7.0402255639097744E-2</v>
      </c>
      <c r="E134" s="38">
        <f t="shared" si="8"/>
        <v>0.92959774436090226</v>
      </c>
    </row>
    <row r="135" spans="1:5" x14ac:dyDescent="0.25">
      <c r="A135" t="s">
        <v>526</v>
      </c>
      <c r="B135" s="26">
        <v>1</v>
      </c>
      <c r="C135" s="28">
        <v>0.14685946678716674</v>
      </c>
      <c r="D135" s="37">
        <f t="shared" si="7"/>
        <v>3.7359466787166742E-2</v>
      </c>
      <c r="E135" s="38">
        <f t="shared" si="8"/>
        <v>1.0373594667871668</v>
      </c>
    </row>
    <row r="136" spans="1:5" x14ac:dyDescent="0.25">
      <c r="A136" t="s">
        <v>527</v>
      </c>
      <c r="B136" s="26">
        <v>1</v>
      </c>
      <c r="C136" s="28">
        <v>4.8341232227488151E-2</v>
      </c>
      <c r="D136" s="37">
        <f t="shared" si="7"/>
        <v>-6.1158767772511849E-2</v>
      </c>
      <c r="E136" s="38">
        <f t="shared" si="8"/>
        <v>0.93884123222748816</v>
      </c>
    </row>
    <row r="137" spans="1:5" x14ac:dyDescent="0.25">
      <c r="A137" t="s">
        <v>528</v>
      </c>
      <c r="B137" s="26">
        <v>1</v>
      </c>
      <c r="C137" s="28">
        <v>0.1347779314584294</v>
      </c>
      <c r="D137" s="37">
        <f t="shared" si="7"/>
        <v>2.5277931458429395E-2</v>
      </c>
      <c r="E137" s="38">
        <f t="shared" si="8"/>
        <v>1.0252779314584295</v>
      </c>
    </row>
    <row r="138" spans="1:5" x14ac:dyDescent="0.25">
      <c r="A138" t="s">
        <v>529</v>
      </c>
      <c r="B138" s="26">
        <v>1</v>
      </c>
      <c r="C138" s="28">
        <v>7.8957757599684167E-2</v>
      </c>
      <c r="D138" s="37">
        <f t="shared" si="7"/>
        <v>-3.0542242400315833E-2</v>
      </c>
      <c r="E138" s="38">
        <f t="shared" si="8"/>
        <v>0.96945775759968411</v>
      </c>
    </row>
    <row r="139" spans="1:5" x14ac:dyDescent="0.25">
      <c r="A139" t="s">
        <v>530</v>
      </c>
      <c r="B139" s="26">
        <v>1</v>
      </c>
      <c r="C139" s="28">
        <v>0.15753424657534246</v>
      </c>
      <c r="D139" s="37">
        <f t="shared" si="7"/>
        <v>4.8034246575342457E-2</v>
      </c>
      <c r="E139" s="38">
        <f t="shared" si="8"/>
        <v>1.0480342465753425</v>
      </c>
    </row>
    <row r="140" spans="1:5" x14ac:dyDescent="0.25">
      <c r="A140" t="s">
        <v>531</v>
      </c>
      <c r="B140" s="26">
        <v>1</v>
      </c>
      <c r="C140" s="28">
        <v>5.8526740665993948E-2</v>
      </c>
      <c r="D140" s="37">
        <f t="shared" si="7"/>
        <v>-5.0973259334006052E-2</v>
      </c>
      <c r="E140" s="38">
        <f t="shared" si="8"/>
        <v>0.94902674066599391</v>
      </c>
    </row>
    <row r="141" spans="1:5" x14ac:dyDescent="0.25">
      <c r="A141" t="s">
        <v>532</v>
      </c>
      <c r="B141" s="26">
        <v>1</v>
      </c>
      <c r="C141" s="28">
        <v>0.17171006333567909</v>
      </c>
      <c r="D141" s="37">
        <f t="shared" si="7"/>
        <v>6.2210063335679092E-2</v>
      </c>
      <c r="E141" s="38">
        <f t="shared" si="8"/>
        <v>1.062210063335679</v>
      </c>
    </row>
    <row r="142" spans="1:5" x14ac:dyDescent="0.25">
      <c r="A142" t="s">
        <v>533</v>
      </c>
      <c r="B142" s="26">
        <v>1</v>
      </c>
      <c r="C142" s="28">
        <v>6.3882063882063883E-2</v>
      </c>
      <c r="D142" s="37">
        <f t="shared" si="7"/>
        <v>-4.5617936117936117E-2</v>
      </c>
      <c r="E142" s="38">
        <f t="shared" si="8"/>
        <v>0.95438206388206392</v>
      </c>
    </row>
    <row r="143" spans="1:5" x14ac:dyDescent="0.25">
      <c r="A143" t="s">
        <v>534</v>
      </c>
      <c r="B143" s="26">
        <v>1</v>
      </c>
      <c r="C143" s="28">
        <v>0.10955165692007797</v>
      </c>
      <c r="D143" s="37">
        <f t="shared" si="7"/>
        <v>5.1656920077969293E-5</v>
      </c>
      <c r="E143" s="38">
        <f t="shared" si="8"/>
        <v>1.0000516569200779</v>
      </c>
    </row>
    <row r="144" spans="1:5" x14ac:dyDescent="0.25">
      <c r="A144" t="s">
        <v>535</v>
      </c>
      <c r="B144" s="26">
        <v>1</v>
      </c>
      <c r="C144" s="28">
        <v>0.10008818342151675</v>
      </c>
      <c r="D144" s="37">
        <f t="shared" si="7"/>
        <v>-9.4118165784832508E-3</v>
      </c>
      <c r="E144" s="38">
        <f t="shared" si="8"/>
        <v>0.99058818342151678</v>
      </c>
    </row>
    <row r="145" spans="1:5" x14ac:dyDescent="0.25">
      <c r="A145" t="s">
        <v>536</v>
      </c>
      <c r="B145" s="26">
        <v>1</v>
      </c>
      <c r="C145" s="28">
        <v>0.11061946902654868</v>
      </c>
      <c r="D145" s="37">
        <f t="shared" si="7"/>
        <v>1.1194690265486779E-3</v>
      </c>
      <c r="E145" s="38">
        <f t="shared" si="8"/>
        <v>1.0011194690265486</v>
      </c>
    </row>
    <row r="146" spans="1:5" x14ac:dyDescent="0.25">
      <c r="A146" t="s">
        <v>537</v>
      </c>
      <c r="B146" s="26">
        <v>1</v>
      </c>
      <c r="C146" s="28">
        <v>4.3678160919540229E-2</v>
      </c>
      <c r="D146" s="37">
        <f t="shared" si="7"/>
        <v>-6.5821839080459771E-2</v>
      </c>
      <c r="E146" s="38">
        <f t="shared" si="8"/>
        <v>0.9341781609195402</v>
      </c>
    </row>
    <row r="147" spans="1:5" x14ac:dyDescent="0.25">
      <c r="A147" t="s">
        <v>538</v>
      </c>
      <c r="B147" s="26">
        <v>1</v>
      </c>
      <c r="C147" s="28">
        <v>6.9930069930069935E-2</v>
      </c>
      <c r="D147" s="37">
        <f t="shared" si="7"/>
        <v>-3.9569930069930065E-2</v>
      </c>
      <c r="E147" s="38">
        <f t="shared" si="8"/>
        <v>0.96043006993006996</v>
      </c>
    </row>
    <row r="148" spans="1:5" x14ac:dyDescent="0.25">
      <c r="A148" t="s">
        <v>539</v>
      </c>
      <c r="B148" s="26">
        <v>1</v>
      </c>
      <c r="C148" s="28">
        <v>7.4161549362305151E-2</v>
      </c>
      <c r="D148" s="37">
        <f t="shared" si="7"/>
        <v>-3.5338450637694849E-2</v>
      </c>
      <c r="E148" s="38">
        <f t="shared" si="8"/>
        <v>0.96466154936230519</v>
      </c>
    </row>
    <row r="149" spans="1:5" x14ac:dyDescent="0.25">
      <c r="A149" t="s">
        <v>540</v>
      </c>
      <c r="B149" s="26">
        <v>1</v>
      </c>
      <c r="C149" s="28">
        <v>0.12339331619537275</v>
      </c>
      <c r="D149" s="37">
        <f t="shared" ref="D149:D175" si="9">C149-$C$176</f>
        <v>1.3893316195372749E-2</v>
      </c>
      <c r="E149" s="38">
        <f t="shared" si="8"/>
        <v>1.0138933161953727</v>
      </c>
    </row>
    <row r="150" spans="1:5" x14ac:dyDescent="0.25">
      <c r="A150" t="s">
        <v>541</v>
      </c>
      <c r="B150" s="26">
        <v>1</v>
      </c>
      <c r="C150" s="28">
        <v>9.3996361431170405E-2</v>
      </c>
      <c r="D150" s="37">
        <f t="shared" si="9"/>
        <v>-1.5503638568829595E-2</v>
      </c>
      <c r="E150" s="38">
        <f t="shared" si="8"/>
        <v>0.98449636143117036</v>
      </c>
    </row>
    <row r="151" spans="1:5" x14ac:dyDescent="0.25">
      <c r="A151" t="s">
        <v>542</v>
      </c>
      <c r="B151" s="26">
        <v>1</v>
      </c>
      <c r="C151" s="28">
        <v>9.6858638743455502E-2</v>
      </c>
      <c r="D151" s="37">
        <f t="shared" si="9"/>
        <v>-1.2641361256544498E-2</v>
      </c>
      <c r="E151" s="38">
        <f t="shared" si="8"/>
        <v>0.98735863874345553</v>
      </c>
    </row>
    <row r="152" spans="1:5" x14ac:dyDescent="0.25">
      <c r="A152" t="s">
        <v>543</v>
      </c>
      <c r="B152" s="26">
        <v>1</v>
      </c>
      <c r="C152" s="28">
        <v>0.10241792805189699</v>
      </c>
      <c r="D152" s="37">
        <f t="shared" si="9"/>
        <v>-7.0820719481030081E-3</v>
      </c>
      <c r="E152" s="38">
        <f t="shared" si="8"/>
        <v>0.99291792805189694</v>
      </c>
    </row>
    <row r="153" spans="1:5" x14ac:dyDescent="0.25">
      <c r="A153" t="s">
        <v>544</v>
      </c>
      <c r="B153" s="26">
        <v>1</v>
      </c>
      <c r="C153" s="28">
        <v>5.0977653631284918E-2</v>
      </c>
      <c r="D153" s="37">
        <f t="shared" si="9"/>
        <v>-5.8522346368715082E-2</v>
      </c>
      <c r="E153" s="38">
        <f t="shared" si="8"/>
        <v>0.94147765363128488</v>
      </c>
    </row>
    <row r="154" spans="1:5" x14ac:dyDescent="0.25">
      <c r="A154" t="s">
        <v>545</v>
      </c>
      <c r="B154" s="26">
        <v>1</v>
      </c>
      <c r="C154" s="28">
        <v>5.434782608695652E-2</v>
      </c>
      <c r="D154" s="37">
        <f t="shared" si="9"/>
        <v>-5.515217391304348E-2</v>
      </c>
      <c r="E154" s="38">
        <f t="shared" si="8"/>
        <v>0.9448478260869565</v>
      </c>
    </row>
    <row r="155" spans="1:5" x14ac:dyDescent="0.25">
      <c r="A155" t="s">
        <v>546</v>
      </c>
      <c r="B155" s="26">
        <v>1</v>
      </c>
      <c r="C155" s="28">
        <v>7.9353416605437183E-2</v>
      </c>
      <c r="D155" s="37">
        <f t="shared" si="9"/>
        <v>-3.0146583394562818E-2</v>
      </c>
      <c r="E155" s="38">
        <f t="shared" si="8"/>
        <v>0.96985341660543722</v>
      </c>
    </row>
    <row r="156" spans="1:5" x14ac:dyDescent="0.25">
      <c r="A156" t="s">
        <v>547</v>
      </c>
      <c r="B156" s="26">
        <v>1</v>
      </c>
      <c r="C156" s="28">
        <v>8.3080040526849044E-2</v>
      </c>
      <c r="D156" s="37">
        <f t="shared" si="9"/>
        <v>-2.6419959473150956E-2</v>
      </c>
      <c r="E156" s="38">
        <f t="shared" si="8"/>
        <v>0.9735800405268491</v>
      </c>
    </row>
    <row r="157" spans="1:5" x14ac:dyDescent="0.25">
      <c r="A157" t="s">
        <v>548</v>
      </c>
      <c r="B157" s="26">
        <v>1</v>
      </c>
      <c r="C157" s="28">
        <v>3.0439684329199548E-2</v>
      </c>
      <c r="D157" s="37">
        <f t="shared" si="9"/>
        <v>-7.9060315670800449E-2</v>
      </c>
      <c r="E157" s="38">
        <f t="shared" si="8"/>
        <v>0.92093968432919959</v>
      </c>
    </row>
    <row r="158" spans="1:5" x14ac:dyDescent="0.25">
      <c r="A158" t="s">
        <v>549</v>
      </c>
      <c r="B158" s="26">
        <v>1</v>
      </c>
      <c r="C158" s="28">
        <v>3.7319762510602206E-2</v>
      </c>
      <c r="D158" s="37">
        <f t="shared" si="9"/>
        <v>-7.2180237489397794E-2</v>
      </c>
      <c r="E158" s="38">
        <f t="shared" si="8"/>
        <v>0.92781976251060216</v>
      </c>
    </row>
    <row r="159" spans="1:5" x14ac:dyDescent="0.25">
      <c r="A159" t="s">
        <v>550</v>
      </c>
      <c r="B159" s="26">
        <v>1</v>
      </c>
      <c r="C159" s="28">
        <v>3.669724770642202E-2</v>
      </c>
      <c r="D159" s="37">
        <f t="shared" si="9"/>
        <v>-7.280275229357798E-2</v>
      </c>
      <c r="E159" s="38">
        <f t="shared" si="8"/>
        <v>0.92719724770642198</v>
      </c>
    </row>
    <row r="160" spans="1:5" x14ac:dyDescent="0.25">
      <c r="A160" t="s">
        <v>551</v>
      </c>
      <c r="B160" s="26">
        <v>1</v>
      </c>
      <c r="C160" s="28">
        <v>9.1353996737357265E-2</v>
      </c>
      <c r="D160" s="37">
        <f t="shared" si="9"/>
        <v>-1.8146003262642735E-2</v>
      </c>
      <c r="E160" s="38">
        <f t="shared" si="8"/>
        <v>0.98185399673735729</v>
      </c>
    </row>
    <row r="161" spans="1:5" x14ac:dyDescent="0.25">
      <c r="A161" t="s">
        <v>552</v>
      </c>
      <c r="B161" s="26">
        <v>1</v>
      </c>
      <c r="C161" s="28">
        <v>2.4189867640346873E-2</v>
      </c>
      <c r="D161" s="37">
        <f t="shared" si="9"/>
        <v>-8.5310132359653124E-2</v>
      </c>
      <c r="E161" s="38">
        <f t="shared" si="8"/>
        <v>0.91468986764034688</v>
      </c>
    </row>
    <row r="162" spans="1:5" x14ac:dyDescent="0.25">
      <c r="A162" t="s">
        <v>553</v>
      </c>
      <c r="B162" s="26">
        <v>1</v>
      </c>
      <c r="C162" s="28">
        <v>9.547038327526132E-2</v>
      </c>
      <c r="D162" s="37">
        <f t="shared" si="9"/>
        <v>-1.402961672473868E-2</v>
      </c>
      <c r="E162" s="38">
        <f t="shared" si="8"/>
        <v>0.98597038327526132</v>
      </c>
    </row>
    <row r="163" spans="1:5" x14ac:dyDescent="0.25">
      <c r="A163" t="s">
        <v>554</v>
      </c>
      <c r="B163" s="26">
        <v>1</v>
      </c>
      <c r="C163" s="28">
        <v>9.3137254901960786E-2</v>
      </c>
      <c r="D163" s="37">
        <f t="shared" si="9"/>
        <v>-1.6362745098039214E-2</v>
      </c>
      <c r="E163" s="38">
        <f t="shared" si="8"/>
        <v>0.98363725490196074</v>
      </c>
    </row>
    <row r="164" spans="1:5" x14ac:dyDescent="0.25">
      <c r="A164" t="s">
        <v>555</v>
      </c>
      <c r="B164" s="26">
        <v>1</v>
      </c>
      <c r="C164" s="28">
        <v>0.19946091644204852</v>
      </c>
      <c r="D164" s="37">
        <f t="shared" si="9"/>
        <v>8.9960916442048525E-2</v>
      </c>
      <c r="E164" s="38">
        <f t="shared" si="8"/>
        <v>1.0899609164420485</v>
      </c>
    </row>
    <row r="165" spans="1:5" x14ac:dyDescent="0.25">
      <c r="A165" t="s">
        <v>556</v>
      </c>
      <c r="B165" s="26">
        <v>1</v>
      </c>
      <c r="C165" s="28">
        <v>9.4447989789406508E-2</v>
      </c>
      <c r="D165" s="37">
        <f t="shared" si="9"/>
        <v>-1.5052010210593492E-2</v>
      </c>
      <c r="E165" s="38">
        <f t="shared" si="8"/>
        <v>0.98494798978940645</v>
      </c>
    </row>
    <row r="166" spans="1:5" x14ac:dyDescent="0.25">
      <c r="A166" t="s">
        <v>557</v>
      </c>
      <c r="B166" s="26">
        <v>1</v>
      </c>
      <c r="C166" s="28">
        <v>9.5224395857307256E-2</v>
      </c>
      <c r="D166" s="37">
        <f t="shared" si="9"/>
        <v>-1.4275604142692744E-2</v>
      </c>
      <c r="E166" s="38">
        <f t="shared" si="8"/>
        <v>0.9857243958573072</v>
      </c>
    </row>
    <row r="167" spans="1:5" x14ac:dyDescent="0.25">
      <c r="A167" t="s">
        <v>558</v>
      </c>
      <c r="B167" s="26">
        <v>1</v>
      </c>
      <c r="C167" s="28">
        <v>6.4632885211995866E-2</v>
      </c>
      <c r="D167" s="37">
        <f t="shared" si="9"/>
        <v>-4.4867114788004134E-2</v>
      </c>
      <c r="E167" s="38">
        <f t="shared" si="8"/>
        <v>0.95513288521199591</v>
      </c>
    </row>
    <row r="168" spans="1:5" x14ac:dyDescent="0.25">
      <c r="A168" t="s">
        <v>559</v>
      </c>
      <c r="B168" s="26">
        <v>1</v>
      </c>
      <c r="C168" s="28">
        <v>6.5013774104683189E-2</v>
      </c>
      <c r="D168" s="37">
        <f t="shared" si="9"/>
        <v>-4.4486225895316811E-2</v>
      </c>
      <c r="E168" s="38">
        <f t="shared" si="8"/>
        <v>0.95551377410468319</v>
      </c>
    </row>
    <row r="169" spans="1:5" x14ac:dyDescent="0.25">
      <c r="A169" t="s">
        <v>560</v>
      </c>
      <c r="B169" s="26">
        <v>1</v>
      </c>
      <c r="C169" s="28">
        <v>0.10858585858585859</v>
      </c>
      <c r="D169" s="37">
        <f t="shared" si="9"/>
        <v>-9.1414141414140893E-4</v>
      </c>
      <c r="E169" s="38">
        <f t="shared" si="8"/>
        <v>0.99908585858585863</v>
      </c>
    </row>
    <row r="170" spans="1:5" x14ac:dyDescent="0.25">
      <c r="A170" t="s">
        <v>561</v>
      </c>
      <c r="B170" s="26">
        <v>1</v>
      </c>
      <c r="C170" s="28">
        <v>5.052372150338879E-2</v>
      </c>
      <c r="D170" s="37">
        <f t="shared" si="9"/>
        <v>-5.8976278496611211E-2</v>
      </c>
      <c r="E170" s="38">
        <f t="shared" si="8"/>
        <v>0.94102372150338875</v>
      </c>
    </row>
    <row r="171" spans="1:5" x14ac:dyDescent="0.25">
      <c r="A171" t="s">
        <v>562</v>
      </c>
      <c r="B171" s="26">
        <v>1</v>
      </c>
      <c r="C171" s="28">
        <v>2.826379542395693E-2</v>
      </c>
      <c r="D171" s="37">
        <f t="shared" si="9"/>
        <v>-8.1236204576043067E-2</v>
      </c>
      <c r="E171" s="38">
        <f t="shared" si="8"/>
        <v>0.91876379542395692</v>
      </c>
    </row>
    <row r="172" spans="1:5" x14ac:dyDescent="0.25">
      <c r="A172" t="s">
        <v>563</v>
      </c>
      <c r="B172" s="26">
        <v>1</v>
      </c>
      <c r="C172" s="28">
        <v>0.29529629103311072</v>
      </c>
      <c r="D172" s="37">
        <f t="shared" si="9"/>
        <v>0.18579629103311074</v>
      </c>
      <c r="E172" s="38">
        <f t="shared" si="8"/>
        <v>1.1857962910331108</v>
      </c>
    </row>
    <row r="173" spans="1:5" x14ac:dyDescent="0.25">
      <c r="A173" t="s">
        <v>564</v>
      </c>
      <c r="B173" s="26">
        <v>1</v>
      </c>
      <c r="C173" s="28">
        <v>0.10320478001086367</v>
      </c>
      <c r="D173" s="37">
        <f t="shared" si="9"/>
        <v>-6.2952199891363331E-3</v>
      </c>
      <c r="E173" s="38">
        <f t="shared" si="8"/>
        <v>0.99370478001086371</v>
      </c>
    </row>
    <row r="174" spans="1:5" x14ac:dyDescent="0.25">
      <c r="A174" t="s">
        <v>565</v>
      </c>
      <c r="B174" s="26">
        <v>1</v>
      </c>
      <c r="C174" s="28">
        <v>5.7761732851985562E-2</v>
      </c>
      <c r="D174" s="37">
        <f t="shared" si="9"/>
        <v>-5.1738267148014438E-2</v>
      </c>
      <c r="E174" s="38">
        <f t="shared" si="8"/>
        <v>0.94826173285198556</v>
      </c>
    </row>
    <row r="175" spans="1:5" x14ac:dyDescent="0.25">
      <c r="A175" t="s">
        <v>566</v>
      </c>
      <c r="B175" s="42">
        <v>1</v>
      </c>
      <c r="C175" s="39">
        <v>8.0195258019525803E-2</v>
      </c>
      <c r="D175" s="40">
        <f t="shared" si="9"/>
        <v>-2.9304741980474197E-2</v>
      </c>
      <c r="E175" s="41">
        <f t="shared" si="8"/>
        <v>0.97069525801952583</v>
      </c>
    </row>
    <row r="176" spans="1:5" x14ac:dyDescent="0.25">
      <c r="A176" s="48" t="s">
        <v>567</v>
      </c>
      <c r="B176" s="49"/>
      <c r="C176" s="50">
        <v>0.1095</v>
      </c>
      <c r="D176" s="51"/>
      <c r="E176" s="5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9EB2F-12D9-4EA6-8D4F-2C681BF15A8E}">
  <dimension ref="A1:E17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8.42578125" bestFit="1" customWidth="1"/>
    <col min="2" max="2" width="13.28515625" bestFit="1" customWidth="1"/>
    <col min="3" max="3" width="20.5703125" bestFit="1" customWidth="1"/>
    <col min="4" max="4" width="23.5703125" bestFit="1" customWidth="1"/>
    <col min="5" max="5" width="22.140625" bestFit="1" customWidth="1"/>
  </cols>
  <sheetData>
    <row r="1" spans="1:5" x14ac:dyDescent="0.25">
      <c r="A1" s="5" t="s">
        <v>568</v>
      </c>
      <c r="C1" s="1"/>
      <c r="D1" s="1"/>
      <c r="E1" s="1"/>
    </row>
    <row r="2" spans="1:5" x14ac:dyDescent="0.25">
      <c r="A2" s="64" t="s">
        <v>389</v>
      </c>
      <c r="B2" s="65" t="s">
        <v>390</v>
      </c>
      <c r="C2" s="67" t="s">
        <v>569</v>
      </c>
      <c r="D2" s="67" t="s">
        <v>392</v>
      </c>
      <c r="E2" s="68" t="s">
        <v>570</v>
      </c>
    </row>
    <row r="3" spans="1:5" x14ac:dyDescent="0.25">
      <c r="A3" s="20" t="s">
        <v>394</v>
      </c>
      <c r="B3" s="21">
        <v>1</v>
      </c>
      <c r="C3" s="22">
        <v>0.141004862236629</v>
      </c>
      <c r="D3" s="23">
        <f t="shared" ref="D3:D19" si="0">C3-$C$178</f>
        <v>7.3004862236628998E-2</v>
      </c>
      <c r="E3" s="24">
        <f t="shared" ref="E3:E66" si="1">B3+D3</f>
        <v>1.0730048622366291</v>
      </c>
    </row>
    <row r="4" spans="1:5" x14ac:dyDescent="0.25">
      <c r="A4" s="25" t="s">
        <v>395</v>
      </c>
      <c r="B4" s="26">
        <v>1</v>
      </c>
      <c r="C4" s="27">
        <v>0.15334063526834599</v>
      </c>
      <c r="D4" s="28">
        <f t="shared" si="0"/>
        <v>8.5340635268345982E-2</v>
      </c>
      <c r="E4" s="29">
        <f t="shared" si="1"/>
        <v>1.0853406352683459</v>
      </c>
    </row>
    <row r="5" spans="1:5" x14ac:dyDescent="0.25">
      <c r="A5" s="25" t="s">
        <v>396</v>
      </c>
      <c r="B5" s="26">
        <v>1</v>
      </c>
      <c r="C5" s="27">
        <v>7.3820395738203995E-2</v>
      </c>
      <c r="D5" s="28">
        <f t="shared" si="0"/>
        <v>5.82039573820399E-3</v>
      </c>
      <c r="E5" s="29">
        <f t="shared" si="1"/>
        <v>1.0058203957382039</v>
      </c>
    </row>
    <row r="6" spans="1:5" x14ac:dyDescent="0.25">
      <c r="A6" s="25" t="s">
        <v>397</v>
      </c>
      <c r="B6" s="26">
        <v>1</v>
      </c>
      <c r="C6" s="27">
        <v>0.23741007194244601</v>
      </c>
      <c r="D6" s="28">
        <f t="shared" si="0"/>
        <v>0.16941007194244601</v>
      </c>
      <c r="E6" s="29">
        <f t="shared" si="1"/>
        <v>1.1694100719424461</v>
      </c>
    </row>
    <row r="7" spans="1:5" x14ac:dyDescent="0.25">
      <c r="A7" s="25" t="s">
        <v>398</v>
      </c>
      <c r="B7" s="26">
        <v>1</v>
      </c>
      <c r="C7" s="27">
        <v>5.9662775616082998E-2</v>
      </c>
      <c r="D7" s="28">
        <f t="shared" si="0"/>
        <v>-8.3372243839170065E-3</v>
      </c>
      <c r="E7" s="29">
        <f t="shared" si="1"/>
        <v>0.99166277561608296</v>
      </c>
    </row>
    <row r="8" spans="1:5" x14ac:dyDescent="0.25">
      <c r="A8" s="25" t="s">
        <v>399</v>
      </c>
      <c r="B8" s="26">
        <v>1</v>
      </c>
      <c r="C8" s="27">
        <v>0.23032629558541301</v>
      </c>
      <c r="D8" s="28">
        <f t="shared" si="0"/>
        <v>0.16232629558541301</v>
      </c>
      <c r="E8" s="29">
        <f t="shared" si="1"/>
        <v>1.162326295585413</v>
      </c>
    </row>
    <row r="9" spans="1:5" x14ac:dyDescent="0.25">
      <c r="A9" s="25" t="s">
        <v>400</v>
      </c>
      <c r="B9" s="26">
        <v>1</v>
      </c>
      <c r="C9" s="27">
        <v>0</v>
      </c>
      <c r="D9" s="28">
        <f t="shared" si="0"/>
        <v>-6.8000000000000005E-2</v>
      </c>
      <c r="E9" s="29">
        <f t="shared" si="1"/>
        <v>0.93199999999999994</v>
      </c>
    </row>
    <row r="10" spans="1:5" x14ac:dyDescent="0.25">
      <c r="A10" s="25" t="s">
        <v>401</v>
      </c>
      <c r="B10" s="26">
        <v>1</v>
      </c>
      <c r="C10" s="27">
        <v>0.12021490933512401</v>
      </c>
      <c r="D10" s="28">
        <f t="shared" si="0"/>
        <v>5.2214909335124002E-2</v>
      </c>
      <c r="E10" s="29">
        <f t="shared" si="1"/>
        <v>1.0522149093351241</v>
      </c>
    </row>
    <row r="11" spans="1:5" x14ac:dyDescent="0.25">
      <c r="A11" s="25" t="s">
        <v>402</v>
      </c>
      <c r="B11" s="26">
        <v>1</v>
      </c>
      <c r="C11" s="27">
        <v>6.5030076410339801E-3</v>
      </c>
      <c r="D11" s="28">
        <f t="shared" si="0"/>
        <v>-6.1496992358966024E-2</v>
      </c>
      <c r="E11" s="29">
        <f t="shared" si="1"/>
        <v>0.938503007641034</v>
      </c>
    </row>
    <row r="12" spans="1:5" x14ac:dyDescent="0.25">
      <c r="A12" s="25" t="s">
        <v>403</v>
      </c>
      <c r="B12" s="26">
        <v>1</v>
      </c>
      <c r="C12" s="27">
        <v>0.173770491803279</v>
      </c>
      <c r="D12" s="28">
        <f t="shared" si="0"/>
        <v>0.10577049180327899</v>
      </c>
      <c r="E12" s="29">
        <f t="shared" si="1"/>
        <v>1.1057704918032789</v>
      </c>
    </row>
    <row r="13" spans="1:5" x14ac:dyDescent="0.25">
      <c r="A13" s="25" t="s">
        <v>404</v>
      </c>
      <c r="B13" s="26">
        <v>1</v>
      </c>
      <c r="C13" s="27">
        <v>0.13314176245210699</v>
      </c>
      <c r="D13" s="28">
        <f t="shared" si="0"/>
        <v>6.5141762452106983E-2</v>
      </c>
      <c r="E13" s="29">
        <f t="shared" si="1"/>
        <v>1.0651417624521069</v>
      </c>
    </row>
    <row r="14" spans="1:5" x14ac:dyDescent="0.25">
      <c r="A14" s="25" t="s">
        <v>405</v>
      </c>
      <c r="B14" s="26">
        <v>1</v>
      </c>
      <c r="C14" s="27">
        <v>6.0156250000000001E-2</v>
      </c>
      <c r="D14" s="28">
        <f t="shared" si="0"/>
        <v>-7.8437500000000035E-3</v>
      </c>
      <c r="E14" s="29">
        <f t="shared" si="1"/>
        <v>0.99215624999999996</v>
      </c>
    </row>
    <row r="15" spans="1:5" x14ac:dyDescent="0.25">
      <c r="A15" s="25" t="s">
        <v>406</v>
      </c>
      <c r="B15" s="26">
        <v>1</v>
      </c>
      <c r="C15" s="27">
        <v>4.0021633315305602E-2</v>
      </c>
      <c r="D15" s="28">
        <f t="shared" si="0"/>
        <v>-2.7978366684694403E-2</v>
      </c>
      <c r="E15" s="29">
        <f t="shared" si="1"/>
        <v>0.97202163331530556</v>
      </c>
    </row>
    <row r="16" spans="1:5" x14ac:dyDescent="0.25">
      <c r="A16" s="25" t="s">
        <v>407</v>
      </c>
      <c r="B16" s="26">
        <v>1</v>
      </c>
      <c r="C16" s="27">
        <v>8.9361702127659596E-3</v>
      </c>
      <c r="D16" s="28">
        <f t="shared" si="0"/>
        <v>-5.9063829787234047E-2</v>
      </c>
      <c r="E16" s="29">
        <f t="shared" si="1"/>
        <v>0.94093617021276599</v>
      </c>
    </row>
    <row r="17" spans="1:5" x14ac:dyDescent="0.25">
      <c r="A17" s="25" t="s">
        <v>408</v>
      </c>
      <c r="B17" s="26">
        <v>1</v>
      </c>
      <c r="C17" s="27">
        <v>0.14646996838777701</v>
      </c>
      <c r="D17" s="28">
        <f t="shared" si="0"/>
        <v>7.8469968387777006E-2</v>
      </c>
      <c r="E17" s="29">
        <f t="shared" si="1"/>
        <v>1.078469968387777</v>
      </c>
    </row>
    <row r="18" spans="1:5" x14ac:dyDescent="0.25">
      <c r="A18" s="25" t="s">
        <v>409</v>
      </c>
      <c r="B18" s="26">
        <v>1</v>
      </c>
      <c r="C18" s="27">
        <v>3.7499999999999999E-3</v>
      </c>
      <c r="D18" s="28">
        <f t="shared" si="0"/>
        <v>-6.4250000000000002E-2</v>
      </c>
      <c r="E18" s="29">
        <f t="shared" si="1"/>
        <v>0.93574999999999997</v>
      </c>
    </row>
    <row r="19" spans="1:5" x14ac:dyDescent="0.25">
      <c r="A19" s="25" t="s">
        <v>410</v>
      </c>
      <c r="B19" s="26">
        <v>1</v>
      </c>
      <c r="C19" s="27">
        <v>3.2042723631508702E-2</v>
      </c>
      <c r="D19" s="28">
        <f t="shared" si="0"/>
        <v>-3.5957276368491303E-2</v>
      </c>
      <c r="E19" s="29">
        <f t="shared" si="1"/>
        <v>0.96404272363150867</v>
      </c>
    </row>
    <row r="20" spans="1:5" x14ac:dyDescent="0.25">
      <c r="A20" s="25" t="s">
        <v>411</v>
      </c>
      <c r="B20" s="26">
        <v>1</v>
      </c>
      <c r="C20" s="27">
        <v>0.30533596837944699</v>
      </c>
      <c r="D20" s="28">
        <f t="shared" ref="D20" si="2">C20-$C$254</f>
        <v>0.30533596837944699</v>
      </c>
      <c r="E20" s="29">
        <f t="shared" si="1"/>
        <v>1.305335968379447</v>
      </c>
    </row>
    <row r="21" spans="1:5" x14ac:dyDescent="0.25">
      <c r="A21" s="25" t="s">
        <v>412</v>
      </c>
      <c r="B21" s="26">
        <v>1</v>
      </c>
      <c r="C21" s="27">
        <v>0</v>
      </c>
      <c r="D21" s="28">
        <f t="shared" ref="D21:D32" si="3">C21-$C$178</f>
        <v>-6.8000000000000005E-2</v>
      </c>
      <c r="E21" s="29">
        <f t="shared" si="1"/>
        <v>0.93199999999999994</v>
      </c>
    </row>
    <row r="22" spans="1:5" x14ac:dyDescent="0.25">
      <c r="A22" s="25" t="s">
        <v>413</v>
      </c>
      <c r="B22" s="26">
        <v>1</v>
      </c>
      <c r="C22" s="27">
        <v>6.1714285714285701E-2</v>
      </c>
      <c r="D22" s="28">
        <f t="shared" si="3"/>
        <v>-6.2857142857143042E-3</v>
      </c>
      <c r="E22" s="29">
        <f t="shared" si="1"/>
        <v>0.99371428571428566</v>
      </c>
    </row>
    <row r="23" spans="1:5" x14ac:dyDescent="0.25">
      <c r="A23" s="25" t="s">
        <v>414</v>
      </c>
      <c r="B23" s="26">
        <v>1</v>
      </c>
      <c r="C23" s="27">
        <v>0.203360370799537</v>
      </c>
      <c r="D23" s="28">
        <f t="shared" si="3"/>
        <v>0.135360370799537</v>
      </c>
      <c r="E23" s="29">
        <f t="shared" si="1"/>
        <v>1.135360370799537</v>
      </c>
    </row>
    <row r="24" spans="1:5" x14ac:dyDescent="0.25">
      <c r="A24" s="25" t="s">
        <v>415</v>
      </c>
      <c r="B24" s="26">
        <v>1</v>
      </c>
      <c r="C24" s="27">
        <v>0.22691705790297301</v>
      </c>
      <c r="D24" s="28">
        <f t="shared" si="3"/>
        <v>0.158917057902973</v>
      </c>
      <c r="E24" s="29">
        <f t="shared" si="1"/>
        <v>1.1589170579029731</v>
      </c>
    </row>
    <row r="25" spans="1:5" x14ac:dyDescent="0.25">
      <c r="A25" s="25" t="s">
        <v>416</v>
      </c>
      <c r="B25" s="26">
        <v>1</v>
      </c>
      <c r="C25" s="27">
        <v>1.7000871839581499E-2</v>
      </c>
      <c r="D25" s="28">
        <f t="shared" si="3"/>
        <v>-5.0999128160418503E-2</v>
      </c>
      <c r="E25" s="29">
        <f t="shared" si="1"/>
        <v>0.94900087183958148</v>
      </c>
    </row>
    <row r="26" spans="1:5" x14ac:dyDescent="0.25">
      <c r="A26" s="25" t="s">
        <v>417</v>
      </c>
      <c r="B26" s="26">
        <v>1</v>
      </c>
      <c r="C26" s="27">
        <v>2.1671826625387001E-2</v>
      </c>
      <c r="D26" s="28">
        <f t="shared" si="3"/>
        <v>-4.6328173374613008E-2</v>
      </c>
      <c r="E26" s="29">
        <f t="shared" si="1"/>
        <v>0.95367182662538696</v>
      </c>
    </row>
    <row r="27" spans="1:5" x14ac:dyDescent="0.25">
      <c r="A27" s="25" t="s">
        <v>418</v>
      </c>
      <c r="B27" s="26">
        <v>1</v>
      </c>
      <c r="C27" s="27">
        <v>7.4034902168165001E-3</v>
      </c>
      <c r="D27" s="28">
        <f t="shared" si="3"/>
        <v>-6.0596509783183504E-2</v>
      </c>
      <c r="E27" s="29">
        <f t="shared" si="1"/>
        <v>0.93940349021681646</v>
      </c>
    </row>
    <row r="28" spans="1:5" x14ac:dyDescent="0.25">
      <c r="A28" s="25" t="s">
        <v>419</v>
      </c>
      <c r="B28" s="26">
        <v>1</v>
      </c>
      <c r="C28" s="27">
        <v>0.20877659574468099</v>
      </c>
      <c r="D28" s="28">
        <f t="shared" si="3"/>
        <v>0.14077659574468099</v>
      </c>
      <c r="E28" s="29">
        <f t="shared" si="1"/>
        <v>1.1407765957446809</v>
      </c>
    </row>
    <row r="29" spans="1:5" x14ac:dyDescent="0.25">
      <c r="A29" s="25" t="s">
        <v>420</v>
      </c>
      <c r="B29" s="26">
        <v>1</v>
      </c>
      <c r="C29" s="27">
        <v>0</v>
      </c>
      <c r="D29" s="28">
        <f t="shared" si="3"/>
        <v>-6.8000000000000005E-2</v>
      </c>
      <c r="E29" s="29">
        <f t="shared" si="1"/>
        <v>0.93199999999999994</v>
      </c>
    </row>
    <row r="30" spans="1:5" x14ac:dyDescent="0.25">
      <c r="A30" s="25" t="s">
        <v>421</v>
      </c>
      <c r="B30" s="26">
        <v>1</v>
      </c>
      <c r="C30" s="27">
        <v>0.105997210599721</v>
      </c>
      <c r="D30" s="28">
        <f t="shared" si="3"/>
        <v>3.7997210599720999E-2</v>
      </c>
      <c r="E30" s="29">
        <f t="shared" si="1"/>
        <v>1.0379972105997211</v>
      </c>
    </row>
    <row r="31" spans="1:5" x14ac:dyDescent="0.25">
      <c r="A31" s="25" t="s">
        <v>422</v>
      </c>
      <c r="B31" s="26">
        <v>1</v>
      </c>
      <c r="C31" s="27">
        <v>1.3434089000839601E-2</v>
      </c>
      <c r="D31" s="28">
        <f t="shared" si="3"/>
        <v>-5.4565910999160402E-2</v>
      </c>
      <c r="E31" s="29">
        <f t="shared" si="1"/>
        <v>0.94543408900083958</v>
      </c>
    </row>
    <row r="32" spans="1:5" x14ac:dyDescent="0.25">
      <c r="A32" s="25" t="s">
        <v>423</v>
      </c>
      <c r="B32" s="26">
        <v>1</v>
      </c>
      <c r="C32" s="27">
        <v>1.4703606252902001E-2</v>
      </c>
      <c r="D32" s="28">
        <f t="shared" si="3"/>
        <v>-5.3296393747098006E-2</v>
      </c>
      <c r="E32" s="29">
        <f t="shared" si="1"/>
        <v>0.94670360625290195</v>
      </c>
    </row>
    <row r="33" spans="1:5" x14ac:dyDescent="0.25">
      <c r="A33" s="25" t="s">
        <v>424</v>
      </c>
      <c r="B33" s="26">
        <v>1</v>
      </c>
      <c r="C33" s="28">
        <v>0.26404494382022498</v>
      </c>
      <c r="D33" s="28">
        <f t="shared" ref="D33" si="4">C33-$C$258</f>
        <v>0.26404494382022498</v>
      </c>
      <c r="E33" s="29">
        <f t="shared" si="1"/>
        <v>1.264044943820225</v>
      </c>
    </row>
    <row r="34" spans="1:5" x14ac:dyDescent="0.25">
      <c r="A34" s="25" t="s">
        <v>425</v>
      </c>
      <c r="B34" s="26">
        <v>1</v>
      </c>
      <c r="C34" s="27">
        <v>0.17653390742734101</v>
      </c>
      <c r="D34" s="28">
        <f t="shared" ref="D34:D78" si="5">C34-$C$178</f>
        <v>0.10853390742734101</v>
      </c>
      <c r="E34" s="29">
        <f t="shared" si="1"/>
        <v>1.108533907427341</v>
      </c>
    </row>
    <row r="35" spans="1:5" x14ac:dyDescent="0.25">
      <c r="A35" s="25" t="s">
        <v>426</v>
      </c>
      <c r="B35" s="26">
        <v>1</v>
      </c>
      <c r="C35" s="27">
        <v>6.7010309278350499E-2</v>
      </c>
      <c r="D35" s="28">
        <f t="shared" si="5"/>
        <v>-9.8969072164950544E-4</v>
      </c>
      <c r="E35" s="29">
        <f t="shared" si="1"/>
        <v>0.99901030927835044</v>
      </c>
    </row>
    <row r="36" spans="1:5" x14ac:dyDescent="0.25">
      <c r="A36" s="25" t="s">
        <v>427</v>
      </c>
      <c r="B36" s="26">
        <v>1</v>
      </c>
      <c r="C36" s="27">
        <v>0.11740890688259099</v>
      </c>
      <c r="D36" s="28">
        <f t="shared" si="5"/>
        <v>4.9408906882590989E-2</v>
      </c>
      <c r="E36" s="29">
        <f t="shared" si="1"/>
        <v>1.0494089068825909</v>
      </c>
    </row>
    <row r="37" spans="1:5" x14ac:dyDescent="0.25">
      <c r="A37" s="25" t="s">
        <v>428</v>
      </c>
      <c r="B37" s="26">
        <v>1</v>
      </c>
      <c r="C37" s="27">
        <v>0</v>
      </c>
      <c r="D37" s="28">
        <f t="shared" si="5"/>
        <v>-6.8000000000000005E-2</v>
      </c>
      <c r="E37" s="29">
        <f t="shared" si="1"/>
        <v>0.93199999999999994</v>
      </c>
    </row>
    <row r="38" spans="1:5" x14ac:dyDescent="0.25">
      <c r="A38" s="25" t="s">
        <v>429</v>
      </c>
      <c r="B38" s="26">
        <v>1</v>
      </c>
      <c r="C38" s="27">
        <v>0.325017325017325</v>
      </c>
      <c r="D38" s="28">
        <f t="shared" si="5"/>
        <v>0.25701732501732499</v>
      </c>
      <c r="E38" s="29">
        <f t="shared" si="1"/>
        <v>1.2570173250173249</v>
      </c>
    </row>
    <row r="39" spans="1:5" x14ac:dyDescent="0.25">
      <c r="A39" s="25" t="s">
        <v>430</v>
      </c>
      <c r="B39" s="26">
        <v>1</v>
      </c>
      <c r="C39" s="27">
        <v>8.4202085004009594E-2</v>
      </c>
      <c r="D39" s="28">
        <f t="shared" si="5"/>
        <v>1.6202085004009589E-2</v>
      </c>
      <c r="E39" s="29">
        <f t="shared" si="1"/>
        <v>1.0162020850040097</v>
      </c>
    </row>
    <row r="40" spans="1:5" x14ac:dyDescent="0.25">
      <c r="A40" s="25" t="s">
        <v>431</v>
      </c>
      <c r="B40" s="26">
        <v>1</v>
      </c>
      <c r="C40" s="27">
        <v>6.0728744939271301E-2</v>
      </c>
      <c r="D40" s="28">
        <f t="shared" si="5"/>
        <v>-7.2712550607287041E-3</v>
      </c>
      <c r="E40" s="29">
        <f t="shared" si="1"/>
        <v>0.99272874493927132</v>
      </c>
    </row>
    <row r="41" spans="1:5" x14ac:dyDescent="0.25">
      <c r="A41" s="25" t="s">
        <v>432</v>
      </c>
      <c r="B41" s="26">
        <v>1</v>
      </c>
      <c r="C41" s="27">
        <v>2.4019607843137301E-2</v>
      </c>
      <c r="D41" s="28">
        <f t="shared" si="5"/>
        <v>-4.3980392156862703E-2</v>
      </c>
      <c r="E41" s="29">
        <f t="shared" si="1"/>
        <v>0.95601960784313733</v>
      </c>
    </row>
    <row r="42" spans="1:5" x14ac:dyDescent="0.25">
      <c r="A42" s="25" t="s">
        <v>433</v>
      </c>
      <c r="B42" s="26">
        <v>1</v>
      </c>
      <c r="C42" s="27">
        <v>0.20473251028806599</v>
      </c>
      <c r="D42" s="28">
        <f t="shared" si="5"/>
        <v>0.13673251028806599</v>
      </c>
      <c r="E42" s="29">
        <f t="shared" si="1"/>
        <v>1.1367325102880659</v>
      </c>
    </row>
    <row r="43" spans="1:5" x14ac:dyDescent="0.25">
      <c r="A43" s="25" t="s">
        <v>434</v>
      </c>
      <c r="B43" s="26">
        <v>1</v>
      </c>
      <c r="C43" s="27">
        <v>0.106001558846454</v>
      </c>
      <c r="D43" s="28">
        <f t="shared" si="5"/>
        <v>3.8001558846453995E-2</v>
      </c>
      <c r="E43" s="29">
        <f t="shared" si="1"/>
        <v>1.038001558846454</v>
      </c>
    </row>
    <row r="44" spans="1:5" x14ac:dyDescent="0.25">
      <c r="A44" s="25" t="s">
        <v>435</v>
      </c>
      <c r="B44" s="26">
        <v>1</v>
      </c>
      <c r="C44" s="27">
        <v>1.0240305843801201E-2</v>
      </c>
      <c r="D44" s="28">
        <f t="shared" si="5"/>
        <v>-5.7759694156198804E-2</v>
      </c>
      <c r="E44" s="29">
        <f t="shared" si="1"/>
        <v>0.94224030584380114</v>
      </c>
    </row>
    <row r="45" spans="1:5" x14ac:dyDescent="0.25">
      <c r="A45" s="25" t="s">
        <v>436</v>
      </c>
      <c r="B45" s="26">
        <v>1</v>
      </c>
      <c r="C45" s="27">
        <v>2.60642919200695E-2</v>
      </c>
      <c r="D45" s="28">
        <f t="shared" si="5"/>
        <v>-4.1935708079930509E-2</v>
      </c>
      <c r="E45" s="29">
        <f t="shared" si="1"/>
        <v>0.95806429192006948</v>
      </c>
    </row>
    <row r="46" spans="1:5" x14ac:dyDescent="0.25">
      <c r="A46" s="25" t="s">
        <v>437</v>
      </c>
      <c r="B46" s="26">
        <v>1</v>
      </c>
      <c r="C46" s="27">
        <v>0.22701793721973099</v>
      </c>
      <c r="D46" s="28">
        <f t="shared" si="5"/>
        <v>0.15901793721973098</v>
      </c>
      <c r="E46" s="29">
        <f t="shared" si="1"/>
        <v>1.1590179372197309</v>
      </c>
    </row>
    <row r="47" spans="1:5" x14ac:dyDescent="0.25">
      <c r="A47" s="25" t="s">
        <v>438</v>
      </c>
      <c r="B47" s="26">
        <v>1</v>
      </c>
      <c r="C47" s="27">
        <v>0.40744466800804802</v>
      </c>
      <c r="D47" s="28">
        <f t="shared" si="5"/>
        <v>0.33944466800804801</v>
      </c>
      <c r="E47" s="29">
        <f t="shared" si="1"/>
        <v>1.3394446680080481</v>
      </c>
    </row>
    <row r="48" spans="1:5" x14ac:dyDescent="0.25">
      <c r="A48" s="25" t="s">
        <v>439</v>
      </c>
      <c r="B48" s="26">
        <v>1</v>
      </c>
      <c r="C48" s="27">
        <v>0.103857566765579</v>
      </c>
      <c r="D48" s="28">
        <f t="shared" si="5"/>
        <v>3.5857566765578996E-2</v>
      </c>
      <c r="E48" s="29">
        <f t="shared" si="1"/>
        <v>1.0358575667655789</v>
      </c>
    </row>
    <row r="49" spans="1:5" x14ac:dyDescent="0.25">
      <c r="A49" s="25" t="s">
        <v>440</v>
      </c>
      <c r="B49" s="26">
        <v>1</v>
      </c>
      <c r="C49" s="27">
        <v>3.0982905982906001E-2</v>
      </c>
      <c r="D49" s="28">
        <f t="shared" si="5"/>
        <v>-3.7017094017094007E-2</v>
      </c>
      <c r="E49" s="29">
        <f t="shared" si="1"/>
        <v>0.96298290598290603</v>
      </c>
    </row>
    <row r="50" spans="1:5" x14ac:dyDescent="0.25">
      <c r="A50" s="25" t="s">
        <v>441</v>
      </c>
      <c r="B50" s="26">
        <v>1</v>
      </c>
      <c r="C50" s="27">
        <v>4.2356377799415798E-2</v>
      </c>
      <c r="D50" s="28">
        <f t="shared" si="5"/>
        <v>-2.5643622200584207E-2</v>
      </c>
      <c r="E50" s="29">
        <f t="shared" si="1"/>
        <v>0.97435637779941575</v>
      </c>
    </row>
    <row r="51" spans="1:5" x14ac:dyDescent="0.25">
      <c r="A51" s="25" t="s">
        <v>442</v>
      </c>
      <c r="B51" s="26">
        <v>1</v>
      </c>
      <c r="C51" s="27">
        <v>0.154130702836005</v>
      </c>
      <c r="D51" s="28">
        <f t="shared" si="5"/>
        <v>8.6130702836004991E-2</v>
      </c>
      <c r="E51" s="29">
        <f t="shared" si="1"/>
        <v>1.086130702836005</v>
      </c>
    </row>
    <row r="52" spans="1:5" x14ac:dyDescent="0.25">
      <c r="A52" s="25" t="s">
        <v>443</v>
      </c>
      <c r="B52" s="26">
        <v>1</v>
      </c>
      <c r="C52" s="27">
        <v>0</v>
      </c>
      <c r="D52" s="28">
        <f t="shared" si="5"/>
        <v>-6.8000000000000005E-2</v>
      </c>
      <c r="E52" s="29">
        <f t="shared" si="1"/>
        <v>0.93199999999999994</v>
      </c>
    </row>
    <row r="53" spans="1:5" x14ac:dyDescent="0.25">
      <c r="A53" s="25" t="s">
        <v>444</v>
      </c>
      <c r="B53" s="26">
        <v>1</v>
      </c>
      <c r="C53" s="27">
        <v>4.5592705167173302E-3</v>
      </c>
      <c r="D53" s="28">
        <f t="shared" si="5"/>
        <v>-6.3440729483282679E-2</v>
      </c>
      <c r="E53" s="29">
        <f t="shared" si="1"/>
        <v>0.93655927051671728</v>
      </c>
    </row>
    <row r="54" spans="1:5" x14ac:dyDescent="0.25">
      <c r="A54" s="25" t="s">
        <v>445</v>
      </c>
      <c r="B54" s="26">
        <v>1</v>
      </c>
      <c r="C54" s="27">
        <v>0.114045618247299</v>
      </c>
      <c r="D54" s="28">
        <f t="shared" si="5"/>
        <v>4.6045618247298997E-2</v>
      </c>
      <c r="E54" s="29">
        <f t="shared" si="1"/>
        <v>1.046045618247299</v>
      </c>
    </row>
    <row r="55" spans="1:5" x14ac:dyDescent="0.25">
      <c r="A55" s="25" t="s">
        <v>446</v>
      </c>
      <c r="B55" s="26">
        <v>1</v>
      </c>
      <c r="C55" s="27">
        <v>0.184767277856135</v>
      </c>
      <c r="D55" s="28">
        <f t="shared" si="5"/>
        <v>0.116767277856135</v>
      </c>
      <c r="E55" s="29">
        <f t="shared" si="1"/>
        <v>1.1167672778561351</v>
      </c>
    </row>
    <row r="56" spans="1:5" x14ac:dyDescent="0.25">
      <c r="A56" s="25" t="s">
        <v>447</v>
      </c>
      <c r="B56" s="26">
        <v>1</v>
      </c>
      <c r="C56" s="27">
        <v>0.33165829145728598</v>
      </c>
      <c r="D56" s="28">
        <f t="shared" si="5"/>
        <v>0.26365829145728598</v>
      </c>
      <c r="E56" s="29">
        <f t="shared" si="1"/>
        <v>1.263658291457286</v>
      </c>
    </row>
    <row r="57" spans="1:5" x14ac:dyDescent="0.25">
      <c r="A57" s="25" t="s">
        <v>448</v>
      </c>
      <c r="B57" s="26">
        <v>1</v>
      </c>
      <c r="C57" s="27">
        <v>0.12564543889845101</v>
      </c>
      <c r="D57" s="28">
        <f t="shared" si="5"/>
        <v>5.7645438898451001E-2</v>
      </c>
      <c r="E57" s="29">
        <f t="shared" si="1"/>
        <v>1.0576454388984511</v>
      </c>
    </row>
    <row r="58" spans="1:5" x14ac:dyDescent="0.25">
      <c r="A58" s="25" t="s">
        <v>449</v>
      </c>
      <c r="B58" s="26">
        <v>1</v>
      </c>
      <c r="C58" s="27">
        <v>4.8979591836734698E-2</v>
      </c>
      <c r="D58" s="28">
        <f t="shared" si="5"/>
        <v>-1.9020408163265307E-2</v>
      </c>
      <c r="E58" s="29">
        <f t="shared" si="1"/>
        <v>0.98097959183673467</v>
      </c>
    </row>
    <row r="59" spans="1:5" x14ac:dyDescent="0.25">
      <c r="A59" s="25" t="s">
        <v>450</v>
      </c>
      <c r="B59" s="26">
        <v>1</v>
      </c>
      <c r="C59" s="27">
        <v>4.8375950241879798E-3</v>
      </c>
      <c r="D59" s="28">
        <f t="shared" si="5"/>
        <v>-6.316240497581202E-2</v>
      </c>
      <c r="E59" s="29">
        <f t="shared" si="1"/>
        <v>0.93683759502418795</v>
      </c>
    </row>
    <row r="60" spans="1:5" x14ac:dyDescent="0.25">
      <c r="A60" s="25" t="s">
        <v>451</v>
      </c>
      <c r="B60" s="26">
        <v>1</v>
      </c>
      <c r="C60" s="27">
        <v>8.9082245701263708E-3</v>
      </c>
      <c r="D60" s="28">
        <f t="shared" si="5"/>
        <v>-5.9091775429873636E-2</v>
      </c>
      <c r="E60" s="29">
        <f t="shared" si="1"/>
        <v>0.94090822457012635</v>
      </c>
    </row>
    <row r="61" spans="1:5" x14ac:dyDescent="0.25">
      <c r="A61" s="25" t="s">
        <v>452</v>
      </c>
      <c r="B61" s="26">
        <v>1</v>
      </c>
      <c r="C61" s="27">
        <v>6.7692307692307696E-3</v>
      </c>
      <c r="D61" s="28">
        <f t="shared" si="5"/>
        <v>-6.1230769230769234E-2</v>
      </c>
      <c r="E61" s="29">
        <f t="shared" si="1"/>
        <v>0.9387692307692308</v>
      </c>
    </row>
    <row r="62" spans="1:5" x14ac:dyDescent="0.25">
      <c r="A62" s="25" t="s">
        <v>453</v>
      </c>
      <c r="B62" s="26">
        <v>1</v>
      </c>
      <c r="C62" s="27">
        <v>8.7288597926895792E-3</v>
      </c>
      <c r="D62" s="28">
        <f t="shared" si="5"/>
        <v>-5.9271140207310426E-2</v>
      </c>
      <c r="E62" s="29">
        <f t="shared" si="1"/>
        <v>0.94072885979268961</v>
      </c>
    </row>
    <row r="63" spans="1:5" x14ac:dyDescent="0.25">
      <c r="A63" s="25" t="s">
        <v>454</v>
      </c>
      <c r="B63" s="26">
        <v>1</v>
      </c>
      <c r="C63" s="27">
        <v>4.2216358839050096E-3</v>
      </c>
      <c r="D63" s="28">
        <f t="shared" si="5"/>
        <v>-6.3778364116094999E-2</v>
      </c>
      <c r="E63" s="29">
        <f t="shared" si="1"/>
        <v>0.93622163588390506</v>
      </c>
    </row>
    <row r="64" spans="1:5" x14ac:dyDescent="0.25">
      <c r="A64" s="25" t="s">
        <v>455</v>
      </c>
      <c r="B64" s="26">
        <v>1</v>
      </c>
      <c r="C64" s="27">
        <v>1.12359550561798E-3</v>
      </c>
      <c r="D64" s="28">
        <f t="shared" si="5"/>
        <v>-6.6876404494382022E-2</v>
      </c>
      <c r="E64" s="29">
        <f t="shared" si="1"/>
        <v>0.93312359550561796</v>
      </c>
    </row>
    <row r="65" spans="1:5" x14ac:dyDescent="0.25">
      <c r="A65" s="25" t="s">
        <v>456</v>
      </c>
      <c r="B65" s="26">
        <v>1</v>
      </c>
      <c r="C65" s="27">
        <v>2.8756290438533401E-2</v>
      </c>
      <c r="D65" s="28">
        <f t="shared" si="5"/>
        <v>-3.9243709561466604E-2</v>
      </c>
      <c r="E65" s="29">
        <f t="shared" si="1"/>
        <v>0.96075629043853339</v>
      </c>
    </row>
    <row r="66" spans="1:5" x14ac:dyDescent="0.25">
      <c r="A66" s="25" t="s">
        <v>457</v>
      </c>
      <c r="B66" s="26">
        <v>1</v>
      </c>
      <c r="C66" s="27">
        <v>0.22712933753943201</v>
      </c>
      <c r="D66" s="28">
        <f t="shared" si="5"/>
        <v>0.15912933753943201</v>
      </c>
      <c r="E66" s="29">
        <f t="shared" si="1"/>
        <v>1.159129337539432</v>
      </c>
    </row>
    <row r="67" spans="1:5" x14ac:dyDescent="0.25">
      <c r="A67" s="25" t="s">
        <v>458</v>
      </c>
      <c r="B67" s="26">
        <v>1</v>
      </c>
      <c r="C67" s="27">
        <v>1.24333925399645E-2</v>
      </c>
      <c r="D67" s="28">
        <f t="shared" si="5"/>
        <v>-5.5566607460035507E-2</v>
      </c>
      <c r="E67" s="29">
        <f t="shared" ref="E67:E130" si="6">B67+D67</f>
        <v>0.9444333925399645</v>
      </c>
    </row>
    <row r="68" spans="1:5" x14ac:dyDescent="0.25">
      <c r="A68" s="25" t="s">
        <v>459</v>
      </c>
      <c r="B68" s="26">
        <v>1</v>
      </c>
      <c r="C68" s="27">
        <v>0.17787610619468999</v>
      </c>
      <c r="D68" s="28">
        <f t="shared" si="5"/>
        <v>0.10987610619468999</v>
      </c>
      <c r="E68" s="29">
        <f t="shared" si="6"/>
        <v>1.10987610619469</v>
      </c>
    </row>
    <row r="69" spans="1:5" x14ac:dyDescent="0.25">
      <c r="A69" s="25" t="s">
        <v>460</v>
      </c>
      <c r="B69" s="26">
        <v>1</v>
      </c>
      <c r="C69" s="27">
        <v>6.640625E-2</v>
      </c>
      <c r="D69" s="28">
        <f t="shared" si="5"/>
        <v>-1.5937500000000049E-3</v>
      </c>
      <c r="E69" s="29">
        <f t="shared" si="6"/>
        <v>0.99840624999999994</v>
      </c>
    </row>
    <row r="70" spans="1:5" x14ac:dyDescent="0.25">
      <c r="A70" s="25" t="s">
        <v>461</v>
      </c>
      <c r="B70" s="26">
        <v>1</v>
      </c>
      <c r="C70" s="27">
        <v>0.16505576208178399</v>
      </c>
      <c r="D70" s="28">
        <f t="shared" si="5"/>
        <v>9.7055762081783986E-2</v>
      </c>
      <c r="E70" s="29">
        <f t="shared" si="6"/>
        <v>1.097055762081784</v>
      </c>
    </row>
    <row r="71" spans="1:5" x14ac:dyDescent="0.25">
      <c r="A71" s="25" t="s">
        <v>462</v>
      </c>
      <c r="B71" s="26">
        <v>1</v>
      </c>
      <c r="C71" s="27">
        <v>2.8839221341023799E-3</v>
      </c>
      <c r="D71" s="28">
        <f t="shared" si="5"/>
        <v>-6.5116077865897626E-2</v>
      </c>
      <c r="E71" s="29">
        <f t="shared" si="6"/>
        <v>0.93488392213410232</v>
      </c>
    </row>
    <row r="72" spans="1:5" x14ac:dyDescent="0.25">
      <c r="A72" s="25" t="s">
        <v>463</v>
      </c>
      <c r="B72" s="26">
        <v>1</v>
      </c>
      <c r="C72" s="27">
        <v>1.31964809384164E-2</v>
      </c>
      <c r="D72" s="28">
        <f t="shared" si="5"/>
        <v>-5.4803519061583608E-2</v>
      </c>
      <c r="E72" s="29">
        <f t="shared" si="6"/>
        <v>0.94519648093841635</v>
      </c>
    </row>
    <row r="73" spans="1:5" x14ac:dyDescent="0.25">
      <c r="A73" s="25" t="s">
        <v>464</v>
      </c>
      <c r="B73" s="26">
        <v>1</v>
      </c>
      <c r="C73" s="27">
        <v>8.7880935506732802E-2</v>
      </c>
      <c r="D73" s="28">
        <f t="shared" si="5"/>
        <v>1.9880935506732797E-2</v>
      </c>
      <c r="E73" s="29">
        <f t="shared" si="6"/>
        <v>1.0198809355067329</v>
      </c>
    </row>
    <row r="74" spans="1:5" x14ac:dyDescent="0.25">
      <c r="A74" s="25" t="s">
        <v>465</v>
      </c>
      <c r="B74" s="26">
        <v>1</v>
      </c>
      <c r="C74" s="27">
        <v>0.37900355871886099</v>
      </c>
      <c r="D74" s="28">
        <f t="shared" si="5"/>
        <v>0.31100355871886098</v>
      </c>
      <c r="E74" s="29">
        <f t="shared" si="6"/>
        <v>1.3110035587188609</v>
      </c>
    </row>
    <row r="75" spans="1:5" x14ac:dyDescent="0.25">
      <c r="A75" s="25" t="s">
        <v>466</v>
      </c>
      <c r="B75" s="26">
        <v>1</v>
      </c>
      <c r="C75" s="27">
        <v>0</v>
      </c>
      <c r="D75" s="28">
        <f t="shared" si="5"/>
        <v>-6.8000000000000005E-2</v>
      </c>
      <c r="E75" s="29">
        <f t="shared" si="6"/>
        <v>0.93199999999999994</v>
      </c>
    </row>
    <row r="76" spans="1:5" x14ac:dyDescent="0.25">
      <c r="A76" s="25" t="s">
        <v>467</v>
      </c>
      <c r="B76" s="26">
        <v>1</v>
      </c>
      <c r="C76" s="27">
        <v>0.34225195094760302</v>
      </c>
      <c r="D76" s="28">
        <f t="shared" si="5"/>
        <v>0.27425195094760302</v>
      </c>
      <c r="E76" s="29">
        <f t="shared" si="6"/>
        <v>1.2742519509476029</v>
      </c>
    </row>
    <row r="77" spans="1:5" x14ac:dyDescent="0.25">
      <c r="A77" s="25" t="s">
        <v>468</v>
      </c>
      <c r="B77" s="26">
        <v>1</v>
      </c>
      <c r="C77" s="27">
        <v>0.11935059236507201</v>
      </c>
      <c r="D77" s="28">
        <f t="shared" si="5"/>
        <v>5.1350592365072001E-2</v>
      </c>
      <c r="E77" s="29">
        <f t="shared" si="6"/>
        <v>1.0513505923650719</v>
      </c>
    </row>
    <row r="78" spans="1:5" x14ac:dyDescent="0.25">
      <c r="A78" s="25" t="s">
        <v>469</v>
      </c>
      <c r="B78" s="26">
        <v>1</v>
      </c>
      <c r="C78" s="27">
        <v>1.0533707865168499E-2</v>
      </c>
      <c r="D78" s="28">
        <f t="shared" si="5"/>
        <v>-5.7466292134831509E-2</v>
      </c>
      <c r="E78" s="29">
        <f t="shared" si="6"/>
        <v>0.94253370786516855</v>
      </c>
    </row>
    <row r="79" spans="1:5" x14ac:dyDescent="0.25">
      <c r="A79" s="25" t="s">
        <v>470</v>
      </c>
      <c r="B79" s="26">
        <v>1</v>
      </c>
      <c r="C79" s="28">
        <v>0.26003210272873201</v>
      </c>
      <c r="D79" s="28">
        <f t="shared" ref="D79" si="7">C79-$C$259</f>
        <v>0.26003210272873201</v>
      </c>
      <c r="E79" s="29">
        <f t="shared" si="6"/>
        <v>1.260032102728732</v>
      </c>
    </row>
    <row r="80" spans="1:5" x14ac:dyDescent="0.25">
      <c r="A80" s="25" t="s">
        <v>471</v>
      </c>
      <c r="B80" s="26">
        <v>1</v>
      </c>
      <c r="C80" s="27">
        <v>7.0221066319895997E-2</v>
      </c>
      <c r="D80" s="28">
        <f t="shared" ref="D80:D143" si="8">C80-$C$178</f>
        <v>2.2210663198959923E-3</v>
      </c>
      <c r="E80" s="29">
        <f t="shared" si="6"/>
        <v>1.002221066319896</v>
      </c>
    </row>
    <row r="81" spans="1:5" x14ac:dyDescent="0.25">
      <c r="A81" s="25" t="s">
        <v>472</v>
      </c>
      <c r="B81" s="26">
        <v>1</v>
      </c>
      <c r="C81" s="27">
        <v>6.4935064935064896E-3</v>
      </c>
      <c r="D81" s="28">
        <f t="shared" si="8"/>
        <v>-6.1506493506493516E-2</v>
      </c>
      <c r="E81" s="29">
        <f t="shared" si="6"/>
        <v>0.93849350649350649</v>
      </c>
    </row>
    <row r="82" spans="1:5" x14ac:dyDescent="0.25">
      <c r="A82" s="25" t="s">
        <v>473</v>
      </c>
      <c r="B82" s="26">
        <v>1</v>
      </c>
      <c r="C82" s="27">
        <v>6.6666666666666697E-3</v>
      </c>
      <c r="D82" s="28">
        <f t="shared" si="8"/>
        <v>-6.1333333333333337E-2</v>
      </c>
      <c r="E82" s="29">
        <f t="shared" si="6"/>
        <v>0.93866666666666665</v>
      </c>
    </row>
    <row r="83" spans="1:5" x14ac:dyDescent="0.25">
      <c r="A83" s="25" t="s">
        <v>474</v>
      </c>
      <c r="B83" s="26">
        <v>1</v>
      </c>
      <c r="C83" s="27">
        <v>2.9239766081871298E-2</v>
      </c>
      <c r="D83" s="28">
        <f t="shared" si="8"/>
        <v>-3.8760233918128703E-2</v>
      </c>
      <c r="E83" s="29">
        <f t="shared" si="6"/>
        <v>0.96123976608187134</v>
      </c>
    </row>
    <row r="84" spans="1:5" x14ac:dyDescent="0.25">
      <c r="A84" s="25" t="s">
        <v>475</v>
      </c>
      <c r="B84" s="26">
        <v>1</v>
      </c>
      <c r="C84" s="27">
        <v>1.1049723756906099E-2</v>
      </c>
      <c r="D84" s="28">
        <f t="shared" si="8"/>
        <v>-5.6950276243093907E-2</v>
      </c>
      <c r="E84" s="29">
        <f t="shared" si="6"/>
        <v>0.9430497237569061</v>
      </c>
    </row>
    <row r="85" spans="1:5" x14ac:dyDescent="0.25">
      <c r="A85" s="25" t="s">
        <v>476</v>
      </c>
      <c r="B85" s="26">
        <v>1</v>
      </c>
      <c r="C85" s="27">
        <v>0.18137847642079799</v>
      </c>
      <c r="D85" s="28">
        <f t="shared" si="8"/>
        <v>0.11337847642079799</v>
      </c>
      <c r="E85" s="29">
        <f t="shared" si="6"/>
        <v>1.1133784764207979</v>
      </c>
    </row>
    <row r="86" spans="1:5" x14ac:dyDescent="0.25">
      <c r="A86" s="25" t="s">
        <v>477</v>
      </c>
      <c r="B86" s="26">
        <v>1</v>
      </c>
      <c r="C86" s="27">
        <v>0</v>
      </c>
      <c r="D86" s="28">
        <f t="shared" si="8"/>
        <v>-6.8000000000000005E-2</v>
      </c>
      <c r="E86" s="29">
        <f t="shared" si="6"/>
        <v>0.93199999999999994</v>
      </c>
    </row>
    <row r="87" spans="1:5" x14ac:dyDescent="0.25">
      <c r="A87" s="25" t="s">
        <v>478</v>
      </c>
      <c r="B87" s="26">
        <v>1</v>
      </c>
      <c r="C87" s="27">
        <v>0.12982456140350901</v>
      </c>
      <c r="D87" s="28">
        <f t="shared" si="8"/>
        <v>6.1824561403509004E-2</v>
      </c>
      <c r="E87" s="29">
        <f t="shared" si="6"/>
        <v>1.0618245614035091</v>
      </c>
    </row>
    <row r="88" spans="1:5" x14ac:dyDescent="0.25">
      <c r="A88" s="25" t="s">
        <v>479</v>
      </c>
      <c r="B88" s="26">
        <v>1</v>
      </c>
      <c r="C88" s="27">
        <v>3.5801464605370197E-2</v>
      </c>
      <c r="D88" s="28">
        <f t="shared" si="8"/>
        <v>-3.2198535394629808E-2</v>
      </c>
      <c r="E88" s="29">
        <f t="shared" si="6"/>
        <v>0.9678014646053702</v>
      </c>
    </row>
    <row r="89" spans="1:5" x14ac:dyDescent="0.25">
      <c r="A89" s="25" t="s">
        <v>480</v>
      </c>
      <c r="B89" s="26">
        <v>1</v>
      </c>
      <c r="C89" s="27">
        <v>0</v>
      </c>
      <c r="D89" s="28">
        <f t="shared" si="8"/>
        <v>-6.8000000000000005E-2</v>
      </c>
      <c r="E89" s="29">
        <f t="shared" si="6"/>
        <v>0.93199999999999994</v>
      </c>
    </row>
    <row r="90" spans="1:5" x14ac:dyDescent="0.25">
      <c r="A90" s="25" t="s">
        <v>481</v>
      </c>
      <c r="B90" s="26">
        <v>1</v>
      </c>
      <c r="C90" s="27">
        <v>4.2682926829268303E-2</v>
      </c>
      <c r="D90" s="28">
        <f t="shared" si="8"/>
        <v>-2.5317073170731702E-2</v>
      </c>
      <c r="E90" s="29">
        <f t="shared" si="6"/>
        <v>0.97468292682926827</v>
      </c>
    </row>
    <row r="91" spans="1:5" x14ac:dyDescent="0.25">
      <c r="A91" s="25" t="s">
        <v>482</v>
      </c>
      <c r="B91" s="26">
        <v>1</v>
      </c>
      <c r="C91" s="27">
        <v>0.110709117221418</v>
      </c>
      <c r="D91" s="28">
        <f t="shared" si="8"/>
        <v>4.2709117221418E-2</v>
      </c>
      <c r="E91" s="29">
        <f t="shared" si="6"/>
        <v>1.042709117221418</v>
      </c>
    </row>
    <row r="92" spans="1:5" x14ac:dyDescent="0.25">
      <c r="A92" s="25" t="s">
        <v>483</v>
      </c>
      <c r="B92" s="26">
        <v>1</v>
      </c>
      <c r="C92" s="27">
        <v>0.13019891500904199</v>
      </c>
      <c r="D92" s="28">
        <f t="shared" si="8"/>
        <v>6.2198915009041983E-2</v>
      </c>
      <c r="E92" s="29">
        <f t="shared" si="6"/>
        <v>1.0621989150090421</v>
      </c>
    </row>
    <row r="93" spans="1:5" x14ac:dyDescent="0.25">
      <c r="A93" s="25" t="s">
        <v>484</v>
      </c>
      <c r="B93" s="26">
        <v>1</v>
      </c>
      <c r="C93" s="27">
        <v>4.7796070100902801E-3</v>
      </c>
      <c r="D93" s="28">
        <f t="shared" si="8"/>
        <v>-6.3220392989909724E-2</v>
      </c>
      <c r="E93" s="29">
        <f t="shared" si="6"/>
        <v>0.93677960701009022</v>
      </c>
    </row>
    <row r="94" spans="1:5" x14ac:dyDescent="0.25">
      <c r="A94" s="25" t="s">
        <v>571</v>
      </c>
      <c r="B94" s="26">
        <v>1</v>
      </c>
      <c r="C94" s="27">
        <v>0.21655328798185899</v>
      </c>
      <c r="D94" s="28">
        <f t="shared" si="8"/>
        <v>0.14855328798185899</v>
      </c>
      <c r="E94" s="29">
        <f t="shared" si="6"/>
        <v>1.148553287981859</v>
      </c>
    </row>
    <row r="95" spans="1:5" x14ac:dyDescent="0.25">
      <c r="A95" s="25" t="s">
        <v>485</v>
      </c>
      <c r="B95" s="26">
        <v>1</v>
      </c>
      <c r="C95" s="27">
        <v>6.55141037306642E-2</v>
      </c>
      <c r="D95" s="28">
        <f t="shared" si="8"/>
        <v>-2.485896269335805E-3</v>
      </c>
      <c r="E95" s="29">
        <f t="shared" si="6"/>
        <v>0.99751410373066418</v>
      </c>
    </row>
    <row r="96" spans="1:5" x14ac:dyDescent="0.25">
      <c r="A96" s="25" t="s">
        <v>486</v>
      </c>
      <c r="B96" s="26">
        <v>1</v>
      </c>
      <c r="C96" s="27">
        <v>5.6294779938587504E-3</v>
      </c>
      <c r="D96" s="28">
        <f t="shared" si="8"/>
        <v>-6.2370522006141252E-2</v>
      </c>
      <c r="E96" s="29">
        <f t="shared" si="6"/>
        <v>0.93762947799385876</v>
      </c>
    </row>
    <row r="97" spans="1:5" x14ac:dyDescent="0.25">
      <c r="A97" s="25" t="s">
        <v>487</v>
      </c>
      <c r="B97" s="26">
        <v>1</v>
      </c>
      <c r="C97" s="27">
        <v>5.859375E-2</v>
      </c>
      <c r="D97" s="28">
        <f t="shared" si="8"/>
        <v>-9.4062500000000049E-3</v>
      </c>
      <c r="E97" s="29">
        <f t="shared" si="6"/>
        <v>0.99059374999999994</v>
      </c>
    </row>
    <row r="98" spans="1:5" x14ac:dyDescent="0.25">
      <c r="A98" s="25" t="s">
        <v>488</v>
      </c>
      <c r="B98" s="26">
        <v>1</v>
      </c>
      <c r="C98" s="27">
        <v>5.7486631016042802E-2</v>
      </c>
      <c r="D98" s="28">
        <f t="shared" si="8"/>
        <v>-1.0513368983957203E-2</v>
      </c>
      <c r="E98" s="29">
        <f t="shared" si="6"/>
        <v>0.98948663101604284</v>
      </c>
    </row>
    <row r="99" spans="1:5" x14ac:dyDescent="0.25">
      <c r="A99" s="25" t="s">
        <v>489</v>
      </c>
      <c r="B99" s="26">
        <v>1</v>
      </c>
      <c r="C99" s="27">
        <v>8.5816448152562605E-2</v>
      </c>
      <c r="D99" s="28">
        <f t="shared" si="8"/>
        <v>1.78164481525626E-2</v>
      </c>
      <c r="E99" s="29">
        <f t="shared" si="6"/>
        <v>1.0178164481525627</v>
      </c>
    </row>
    <row r="100" spans="1:5" x14ac:dyDescent="0.25">
      <c r="A100" s="25" t="s">
        <v>490</v>
      </c>
      <c r="B100" s="26">
        <v>1</v>
      </c>
      <c r="C100" s="27">
        <v>0.198618307426598</v>
      </c>
      <c r="D100" s="28">
        <f t="shared" si="8"/>
        <v>0.130618307426598</v>
      </c>
      <c r="E100" s="29">
        <f t="shared" si="6"/>
        <v>1.1306183074265981</v>
      </c>
    </row>
    <row r="101" spans="1:5" x14ac:dyDescent="0.25">
      <c r="A101" s="25" t="s">
        <v>491</v>
      </c>
      <c r="B101" s="26">
        <v>1</v>
      </c>
      <c r="C101" s="27">
        <v>3.6407766990291301E-2</v>
      </c>
      <c r="D101" s="28">
        <f t="shared" si="8"/>
        <v>-3.1592233009708703E-2</v>
      </c>
      <c r="E101" s="29">
        <f t="shared" si="6"/>
        <v>0.9684077669902913</v>
      </c>
    </row>
    <row r="102" spans="1:5" x14ac:dyDescent="0.25">
      <c r="A102" s="25" t="s">
        <v>492</v>
      </c>
      <c r="B102" s="26">
        <v>1</v>
      </c>
      <c r="C102" s="27">
        <v>6.8292682926829301E-2</v>
      </c>
      <c r="D102" s="28">
        <f t="shared" si="8"/>
        <v>2.9268292682929631E-4</v>
      </c>
      <c r="E102" s="29">
        <f t="shared" si="6"/>
        <v>1.0002926829268293</v>
      </c>
    </row>
    <row r="103" spans="1:5" x14ac:dyDescent="0.25">
      <c r="A103" s="25" t="s">
        <v>493</v>
      </c>
      <c r="B103" s="26">
        <v>1</v>
      </c>
      <c r="C103" s="27">
        <v>0.11224489795918401</v>
      </c>
      <c r="D103" s="28">
        <f t="shared" si="8"/>
        <v>4.4244897959184001E-2</v>
      </c>
      <c r="E103" s="29">
        <f t="shared" si="6"/>
        <v>1.0442448979591841</v>
      </c>
    </row>
    <row r="104" spans="1:5" x14ac:dyDescent="0.25">
      <c r="A104" s="25" t="s">
        <v>494</v>
      </c>
      <c r="B104" s="26">
        <v>1</v>
      </c>
      <c r="C104" s="27">
        <v>0</v>
      </c>
      <c r="D104" s="28">
        <f t="shared" si="8"/>
        <v>-6.8000000000000005E-2</v>
      </c>
      <c r="E104" s="29">
        <f t="shared" si="6"/>
        <v>0.93199999999999994</v>
      </c>
    </row>
    <row r="105" spans="1:5" x14ac:dyDescent="0.25">
      <c r="A105" s="25" t="s">
        <v>495</v>
      </c>
      <c r="B105" s="26">
        <v>1</v>
      </c>
      <c r="C105" s="27">
        <v>6.0553633217993098E-2</v>
      </c>
      <c r="D105" s="28">
        <f t="shared" si="8"/>
        <v>-7.4463667820069065E-3</v>
      </c>
      <c r="E105" s="29">
        <f t="shared" si="6"/>
        <v>0.99255363321799306</v>
      </c>
    </row>
    <row r="106" spans="1:5" x14ac:dyDescent="0.25">
      <c r="A106" s="25" t="s">
        <v>496</v>
      </c>
      <c r="B106" s="26">
        <v>1</v>
      </c>
      <c r="C106" s="27">
        <v>4.8150322959483301E-2</v>
      </c>
      <c r="D106" s="28">
        <f t="shared" si="8"/>
        <v>-1.9849677040516704E-2</v>
      </c>
      <c r="E106" s="29">
        <f t="shared" si="6"/>
        <v>0.98015032295948334</v>
      </c>
    </row>
    <row r="107" spans="1:5" x14ac:dyDescent="0.25">
      <c r="A107" s="25" t="s">
        <v>497</v>
      </c>
      <c r="B107" s="26">
        <v>1</v>
      </c>
      <c r="C107" s="27">
        <v>3.1123919308357399E-2</v>
      </c>
      <c r="D107" s="28">
        <f t="shared" si="8"/>
        <v>-3.687608069164261E-2</v>
      </c>
      <c r="E107" s="29">
        <f t="shared" si="6"/>
        <v>0.96312391930835739</v>
      </c>
    </row>
    <row r="108" spans="1:5" x14ac:dyDescent="0.25">
      <c r="A108" s="25" t="s">
        <v>498</v>
      </c>
      <c r="B108" s="26">
        <v>1</v>
      </c>
      <c r="C108" s="27">
        <v>1.4341590612777099E-2</v>
      </c>
      <c r="D108" s="28">
        <f t="shared" si="8"/>
        <v>-5.3658409387222904E-2</v>
      </c>
      <c r="E108" s="29">
        <f t="shared" si="6"/>
        <v>0.94634159061277712</v>
      </c>
    </row>
    <row r="109" spans="1:5" x14ac:dyDescent="0.25">
      <c r="A109" s="25" t="s">
        <v>499</v>
      </c>
      <c r="B109" s="26">
        <v>1</v>
      </c>
      <c r="C109" s="27">
        <v>4.9393414211438502E-2</v>
      </c>
      <c r="D109" s="28">
        <f t="shared" si="8"/>
        <v>-1.8606585788561503E-2</v>
      </c>
      <c r="E109" s="29">
        <f t="shared" si="6"/>
        <v>0.98139341421143844</v>
      </c>
    </row>
    <row r="110" spans="1:5" x14ac:dyDescent="0.25">
      <c r="A110" s="25" t="s">
        <v>500</v>
      </c>
      <c r="B110" s="26">
        <v>1</v>
      </c>
      <c r="C110" s="27">
        <v>7.1393158155676706E-2</v>
      </c>
      <c r="D110" s="28">
        <f t="shared" si="8"/>
        <v>3.393158155676701E-3</v>
      </c>
      <c r="E110" s="29">
        <f t="shared" si="6"/>
        <v>1.0033931581556768</v>
      </c>
    </row>
    <row r="111" spans="1:5" x14ac:dyDescent="0.25">
      <c r="A111" s="25" t="s">
        <v>501</v>
      </c>
      <c r="B111" s="26">
        <v>1</v>
      </c>
      <c r="C111" s="27">
        <v>0.15354330708661401</v>
      </c>
      <c r="D111" s="28">
        <f t="shared" si="8"/>
        <v>8.5543307086614007E-2</v>
      </c>
      <c r="E111" s="29">
        <f t="shared" si="6"/>
        <v>1.0855433070866141</v>
      </c>
    </row>
    <row r="112" spans="1:5" x14ac:dyDescent="0.25">
      <c r="A112" s="25" t="s">
        <v>502</v>
      </c>
      <c r="B112" s="26">
        <v>1</v>
      </c>
      <c r="C112" s="27">
        <v>0.222018348623853</v>
      </c>
      <c r="D112" s="28">
        <f t="shared" si="8"/>
        <v>0.154018348623853</v>
      </c>
      <c r="E112" s="29">
        <f t="shared" si="6"/>
        <v>1.1540183486238531</v>
      </c>
    </row>
    <row r="113" spans="1:5" x14ac:dyDescent="0.25">
      <c r="A113" s="25" t="s">
        <v>503</v>
      </c>
      <c r="B113" s="26">
        <v>1</v>
      </c>
      <c r="C113" s="27">
        <v>0.11439114391143899</v>
      </c>
      <c r="D113" s="28">
        <f t="shared" si="8"/>
        <v>4.639114391143899E-2</v>
      </c>
      <c r="E113" s="29">
        <f t="shared" si="6"/>
        <v>1.0463911439114391</v>
      </c>
    </row>
    <row r="114" spans="1:5" x14ac:dyDescent="0.25">
      <c r="A114" s="25" t="s">
        <v>504</v>
      </c>
      <c r="B114" s="26">
        <v>1</v>
      </c>
      <c r="C114" s="27">
        <v>5.69476082004556E-4</v>
      </c>
      <c r="D114" s="28">
        <f t="shared" si="8"/>
        <v>-6.743052391799545E-2</v>
      </c>
      <c r="E114" s="29">
        <f t="shared" si="6"/>
        <v>0.93256947608200458</v>
      </c>
    </row>
    <row r="115" spans="1:5" x14ac:dyDescent="0.25">
      <c r="A115" s="25" t="s">
        <v>505</v>
      </c>
      <c r="B115" s="26">
        <v>1</v>
      </c>
      <c r="C115" s="27">
        <v>4.52920143027414E-2</v>
      </c>
      <c r="D115" s="28">
        <f t="shared" si="8"/>
        <v>-2.2707985697258605E-2</v>
      </c>
      <c r="E115" s="29">
        <f t="shared" si="6"/>
        <v>0.97729201430274137</v>
      </c>
    </row>
    <row r="116" spans="1:5" x14ac:dyDescent="0.25">
      <c r="A116" s="25" t="s">
        <v>506</v>
      </c>
      <c r="B116" s="26">
        <v>1</v>
      </c>
      <c r="C116" s="27">
        <v>2.0680147058823501E-2</v>
      </c>
      <c r="D116" s="28">
        <f t="shared" si="8"/>
        <v>-4.7319852941176507E-2</v>
      </c>
      <c r="E116" s="29">
        <f t="shared" si="6"/>
        <v>0.95268014705882353</v>
      </c>
    </row>
    <row r="117" spans="1:5" x14ac:dyDescent="0.25">
      <c r="A117" s="25" t="s">
        <v>507</v>
      </c>
      <c r="B117" s="26">
        <v>1</v>
      </c>
      <c r="C117" s="27">
        <v>7.9207920792079192E-3</v>
      </c>
      <c r="D117" s="28">
        <f t="shared" si="8"/>
        <v>-6.0079207920792084E-2</v>
      </c>
      <c r="E117" s="29">
        <f t="shared" si="6"/>
        <v>0.93992079207920787</v>
      </c>
    </row>
    <row r="118" spans="1:5" x14ac:dyDescent="0.25">
      <c r="A118" s="25" t="s">
        <v>508</v>
      </c>
      <c r="B118" s="26">
        <v>1</v>
      </c>
      <c r="C118" s="27">
        <v>3.9215686274509803E-2</v>
      </c>
      <c r="D118" s="28">
        <f t="shared" si="8"/>
        <v>-2.8784313725490202E-2</v>
      </c>
      <c r="E118" s="29">
        <f t="shared" si="6"/>
        <v>0.97121568627450983</v>
      </c>
    </row>
    <row r="119" spans="1:5" x14ac:dyDescent="0.25">
      <c r="A119" s="25" t="s">
        <v>509</v>
      </c>
      <c r="B119" s="26">
        <v>1</v>
      </c>
      <c r="C119" s="27">
        <v>0.20594059405940601</v>
      </c>
      <c r="D119" s="28">
        <f t="shared" si="8"/>
        <v>0.13794059405940601</v>
      </c>
      <c r="E119" s="29">
        <f t="shared" si="6"/>
        <v>1.1379405940594061</v>
      </c>
    </row>
    <row r="120" spans="1:5" x14ac:dyDescent="0.25">
      <c r="A120" s="25" t="s">
        <v>510</v>
      </c>
      <c r="B120" s="26">
        <v>1</v>
      </c>
      <c r="C120" s="27">
        <v>0</v>
      </c>
      <c r="D120" s="28">
        <f t="shared" si="8"/>
        <v>-6.8000000000000005E-2</v>
      </c>
      <c r="E120" s="29">
        <f t="shared" si="6"/>
        <v>0.93199999999999994</v>
      </c>
    </row>
    <row r="121" spans="1:5" x14ac:dyDescent="0.25">
      <c r="A121" s="25" t="s">
        <v>511</v>
      </c>
      <c r="B121" s="26">
        <v>1</v>
      </c>
      <c r="C121" s="27">
        <v>0.136904761904762</v>
      </c>
      <c r="D121" s="28">
        <f t="shared" si="8"/>
        <v>6.8904761904761996E-2</v>
      </c>
      <c r="E121" s="29">
        <f t="shared" si="6"/>
        <v>1.068904761904762</v>
      </c>
    </row>
    <row r="122" spans="1:5" x14ac:dyDescent="0.25">
      <c r="A122" s="25" t="s">
        <v>512</v>
      </c>
      <c r="B122" s="26">
        <v>1</v>
      </c>
      <c r="C122" s="27">
        <v>0.153933865450399</v>
      </c>
      <c r="D122" s="28">
        <f t="shared" si="8"/>
        <v>8.5933865450398994E-2</v>
      </c>
      <c r="E122" s="29">
        <f t="shared" si="6"/>
        <v>1.0859338654503989</v>
      </c>
    </row>
    <row r="123" spans="1:5" x14ac:dyDescent="0.25">
      <c r="A123" s="25" t="s">
        <v>513</v>
      </c>
      <c r="B123" s="26">
        <v>1</v>
      </c>
      <c r="C123" s="27">
        <v>0.02</v>
      </c>
      <c r="D123" s="28">
        <f t="shared" si="8"/>
        <v>-4.8000000000000001E-2</v>
      </c>
      <c r="E123" s="29">
        <f t="shared" si="6"/>
        <v>0.95199999999999996</v>
      </c>
    </row>
    <row r="124" spans="1:5" x14ac:dyDescent="0.25">
      <c r="A124" s="25" t="s">
        <v>514</v>
      </c>
      <c r="B124" s="26">
        <v>1</v>
      </c>
      <c r="C124" s="27">
        <v>1.5007656967840699E-2</v>
      </c>
      <c r="D124" s="28">
        <f t="shared" si="8"/>
        <v>-5.2992343032159307E-2</v>
      </c>
      <c r="E124" s="29">
        <f t="shared" si="6"/>
        <v>0.94700765696784073</v>
      </c>
    </row>
    <row r="125" spans="1:5" x14ac:dyDescent="0.25">
      <c r="A125" s="25" t="s">
        <v>515</v>
      </c>
      <c r="B125" s="26">
        <v>1</v>
      </c>
      <c r="C125" s="27">
        <v>0.15906788247213799</v>
      </c>
      <c r="D125" s="28">
        <f t="shared" si="8"/>
        <v>9.1067882472137984E-2</v>
      </c>
      <c r="E125" s="29">
        <f t="shared" si="6"/>
        <v>1.091067882472138</v>
      </c>
    </row>
    <row r="126" spans="1:5" x14ac:dyDescent="0.25">
      <c r="A126" s="25" t="s">
        <v>516</v>
      </c>
      <c r="B126" s="26">
        <v>1</v>
      </c>
      <c r="C126" s="27">
        <v>5.8029689608636997E-2</v>
      </c>
      <c r="D126" s="28">
        <f t="shared" si="8"/>
        <v>-9.9703103913630076E-3</v>
      </c>
      <c r="E126" s="29">
        <f t="shared" si="6"/>
        <v>0.99002968960863702</v>
      </c>
    </row>
    <row r="127" spans="1:5" x14ac:dyDescent="0.25">
      <c r="A127" s="25" t="s">
        <v>517</v>
      </c>
      <c r="B127" s="26">
        <v>1</v>
      </c>
      <c r="C127" s="27">
        <v>1.6420361247947501E-2</v>
      </c>
      <c r="D127" s="28">
        <f t="shared" si="8"/>
        <v>-5.1579638752052501E-2</v>
      </c>
      <c r="E127" s="29">
        <f t="shared" si="6"/>
        <v>0.94842036124794749</v>
      </c>
    </row>
    <row r="128" spans="1:5" x14ac:dyDescent="0.25">
      <c r="A128" s="25" t="s">
        <v>518</v>
      </c>
      <c r="B128" s="26">
        <v>1</v>
      </c>
      <c r="C128" s="27">
        <v>7.1326676176890202E-4</v>
      </c>
      <c r="D128" s="28">
        <f t="shared" si="8"/>
        <v>-6.7286733238231103E-2</v>
      </c>
      <c r="E128" s="29">
        <f t="shared" si="6"/>
        <v>0.93271326676176891</v>
      </c>
    </row>
    <row r="129" spans="1:5" x14ac:dyDescent="0.25">
      <c r="A129" s="25" t="s">
        <v>519</v>
      </c>
      <c r="B129" s="26">
        <v>1</v>
      </c>
      <c r="C129" s="27">
        <v>1.8843404808317098E-2</v>
      </c>
      <c r="D129" s="28">
        <f t="shared" si="8"/>
        <v>-4.9156595191682903E-2</v>
      </c>
      <c r="E129" s="29">
        <f t="shared" si="6"/>
        <v>0.95084340480831708</v>
      </c>
    </row>
    <row r="130" spans="1:5" x14ac:dyDescent="0.25">
      <c r="A130" s="25" t="s">
        <v>520</v>
      </c>
      <c r="B130" s="26">
        <v>1</v>
      </c>
      <c r="C130" s="27">
        <v>0</v>
      </c>
      <c r="D130" s="28">
        <f t="shared" si="8"/>
        <v>-6.8000000000000005E-2</v>
      </c>
      <c r="E130" s="29">
        <f t="shared" si="6"/>
        <v>0.93199999999999994</v>
      </c>
    </row>
    <row r="131" spans="1:5" x14ac:dyDescent="0.25">
      <c r="A131" s="25" t="s">
        <v>521</v>
      </c>
      <c r="B131" s="26">
        <v>1</v>
      </c>
      <c r="C131" s="27">
        <v>0</v>
      </c>
      <c r="D131" s="28">
        <f t="shared" si="8"/>
        <v>-6.8000000000000005E-2</v>
      </c>
      <c r="E131" s="29">
        <f t="shared" ref="E131:E177" si="9">B131+D131</f>
        <v>0.93199999999999994</v>
      </c>
    </row>
    <row r="132" spans="1:5" x14ac:dyDescent="0.25">
      <c r="A132" s="25" t="s">
        <v>522</v>
      </c>
      <c r="B132" s="26">
        <v>1</v>
      </c>
      <c r="C132" s="27">
        <v>5.6695652173913001E-2</v>
      </c>
      <c r="D132" s="28">
        <f t="shared" si="8"/>
        <v>-1.1304347826087004E-2</v>
      </c>
      <c r="E132" s="29">
        <f t="shared" si="9"/>
        <v>0.98869565217391298</v>
      </c>
    </row>
    <row r="133" spans="1:5" x14ac:dyDescent="0.25">
      <c r="A133" s="25" t="s">
        <v>523</v>
      </c>
      <c r="B133" s="26">
        <v>1</v>
      </c>
      <c r="C133" s="27">
        <v>0.30831643002028403</v>
      </c>
      <c r="D133" s="28">
        <f t="shared" si="8"/>
        <v>0.24031643002028402</v>
      </c>
      <c r="E133" s="29">
        <f t="shared" si="9"/>
        <v>1.240316430020284</v>
      </c>
    </row>
    <row r="134" spans="1:5" x14ac:dyDescent="0.25">
      <c r="A134" s="25" t="s">
        <v>524</v>
      </c>
      <c r="B134" s="26">
        <v>1</v>
      </c>
      <c r="C134" s="27">
        <v>4.3668122270742399E-3</v>
      </c>
      <c r="D134" s="28">
        <f t="shared" si="8"/>
        <v>-6.3633187772925759E-2</v>
      </c>
      <c r="E134" s="29">
        <f t="shared" si="9"/>
        <v>0.9363668122270743</v>
      </c>
    </row>
    <row r="135" spans="1:5" x14ac:dyDescent="0.25">
      <c r="A135" s="25" t="s">
        <v>525</v>
      </c>
      <c r="B135" s="26">
        <v>1</v>
      </c>
      <c r="C135" s="27">
        <v>5.5077452667814102E-2</v>
      </c>
      <c r="D135" s="28">
        <f t="shared" si="8"/>
        <v>-1.2922547332185903E-2</v>
      </c>
      <c r="E135" s="29">
        <f t="shared" si="9"/>
        <v>0.9870774526678141</v>
      </c>
    </row>
    <row r="136" spans="1:5" x14ac:dyDescent="0.25">
      <c r="A136" s="25" t="s">
        <v>526</v>
      </c>
      <c r="B136" s="26">
        <v>1</v>
      </c>
      <c r="C136" s="27">
        <v>3.4757653061224497E-2</v>
      </c>
      <c r="D136" s="28">
        <f t="shared" si="8"/>
        <v>-3.3242346938775508E-2</v>
      </c>
      <c r="E136" s="29">
        <f t="shared" si="9"/>
        <v>0.96675765306122452</v>
      </c>
    </row>
    <row r="137" spans="1:5" x14ac:dyDescent="0.25">
      <c r="A137" s="25" t="s">
        <v>527</v>
      </c>
      <c r="B137" s="26">
        <v>1</v>
      </c>
      <c r="C137" s="27">
        <v>2.1739130434782601E-2</v>
      </c>
      <c r="D137" s="28">
        <f t="shared" si="8"/>
        <v>-4.6260869565217404E-2</v>
      </c>
      <c r="E137" s="29">
        <f t="shared" si="9"/>
        <v>0.95373913043478264</v>
      </c>
    </row>
    <row r="138" spans="1:5" x14ac:dyDescent="0.25">
      <c r="A138" s="25" t="s">
        <v>528</v>
      </c>
      <c r="B138" s="26">
        <v>1</v>
      </c>
      <c r="C138" s="27">
        <v>5.3054662379421198E-2</v>
      </c>
      <c r="D138" s="28">
        <f t="shared" si="8"/>
        <v>-1.4945337620578807E-2</v>
      </c>
      <c r="E138" s="29">
        <f t="shared" si="9"/>
        <v>0.98505466237942119</v>
      </c>
    </row>
    <row r="139" spans="1:5" x14ac:dyDescent="0.25">
      <c r="A139" s="25" t="s">
        <v>529</v>
      </c>
      <c r="B139" s="26">
        <v>1</v>
      </c>
      <c r="C139" s="27">
        <v>3.8841807909604502E-2</v>
      </c>
      <c r="D139" s="28">
        <f t="shared" si="8"/>
        <v>-2.9158192090395503E-2</v>
      </c>
      <c r="E139" s="29">
        <f t="shared" si="9"/>
        <v>0.9708418079096045</v>
      </c>
    </row>
    <row r="140" spans="1:5" x14ac:dyDescent="0.25">
      <c r="A140" s="25" t="s">
        <v>530</v>
      </c>
      <c r="B140" s="26">
        <v>1</v>
      </c>
      <c r="C140" s="27">
        <v>0</v>
      </c>
      <c r="D140" s="28">
        <f t="shared" si="8"/>
        <v>-6.8000000000000005E-2</v>
      </c>
      <c r="E140" s="29">
        <f t="shared" si="9"/>
        <v>0.93199999999999994</v>
      </c>
    </row>
    <row r="141" spans="1:5" x14ac:dyDescent="0.25">
      <c r="A141" s="25" t="s">
        <v>531</v>
      </c>
      <c r="B141" s="26">
        <v>1</v>
      </c>
      <c r="C141" s="27">
        <v>0.17870257037943699</v>
      </c>
      <c r="D141" s="28">
        <f t="shared" si="8"/>
        <v>0.11070257037943698</v>
      </c>
      <c r="E141" s="29">
        <f t="shared" si="9"/>
        <v>1.1107025703794369</v>
      </c>
    </row>
    <row r="142" spans="1:5" x14ac:dyDescent="0.25">
      <c r="A142" s="25" t="s">
        <v>532</v>
      </c>
      <c r="B142" s="26">
        <v>1</v>
      </c>
      <c r="C142" s="27">
        <v>9.6330275229357804E-2</v>
      </c>
      <c r="D142" s="28">
        <f t="shared" si="8"/>
        <v>2.8330275229357799E-2</v>
      </c>
      <c r="E142" s="29">
        <f t="shared" si="9"/>
        <v>1.0283302752293577</v>
      </c>
    </row>
    <row r="143" spans="1:5" x14ac:dyDescent="0.25">
      <c r="A143" s="25" t="s">
        <v>533</v>
      </c>
      <c r="B143" s="26">
        <v>1</v>
      </c>
      <c r="C143" s="27">
        <v>8.5927770859277705E-2</v>
      </c>
      <c r="D143" s="28">
        <f t="shared" si="8"/>
        <v>1.79277708592777E-2</v>
      </c>
      <c r="E143" s="29">
        <f t="shared" si="9"/>
        <v>1.0179277708592778</v>
      </c>
    </row>
    <row r="144" spans="1:5" x14ac:dyDescent="0.25">
      <c r="A144" s="25" t="s">
        <v>534</v>
      </c>
      <c r="B144" s="26">
        <v>1</v>
      </c>
      <c r="C144" s="27">
        <v>0</v>
      </c>
      <c r="D144" s="28">
        <f t="shared" ref="D144:D177" si="10">C144-$C$178</f>
        <v>-6.8000000000000005E-2</v>
      </c>
      <c r="E144" s="29">
        <f t="shared" si="9"/>
        <v>0.93199999999999994</v>
      </c>
    </row>
    <row r="145" spans="1:5" x14ac:dyDescent="0.25">
      <c r="A145" s="25" t="s">
        <v>535</v>
      </c>
      <c r="B145" s="26">
        <v>1</v>
      </c>
      <c r="C145" s="27">
        <v>1.92090395480226E-2</v>
      </c>
      <c r="D145" s="28">
        <f t="shared" si="10"/>
        <v>-4.8790960451977408E-2</v>
      </c>
      <c r="E145" s="29">
        <f t="shared" si="9"/>
        <v>0.95120903954802261</v>
      </c>
    </row>
    <row r="146" spans="1:5" x14ac:dyDescent="0.25">
      <c r="A146" s="25" t="s">
        <v>536</v>
      </c>
      <c r="B146" s="26">
        <v>1</v>
      </c>
      <c r="C146" s="27">
        <v>4.5751633986928102E-2</v>
      </c>
      <c r="D146" s="28">
        <f t="shared" si="10"/>
        <v>-2.2248366013071903E-2</v>
      </c>
      <c r="E146" s="29">
        <f t="shared" si="9"/>
        <v>0.9777516339869281</v>
      </c>
    </row>
    <row r="147" spans="1:5" x14ac:dyDescent="0.25">
      <c r="A147" s="25" t="s">
        <v>537</v>
      </c>
      <c r="B147" s="26">
        <v>1</v>
      </c>
      <c r="C147" s="27">
        <v>9.6711798839458404E-3</v>
      </c>
      <c r="D147" s="28">
        <f t="shared" si="10"/>
        <v>-5.8328820116054163E-2</v>
      </c>
      <c r="E147" s="29">
        <f t="shared" si="9"/>
        <v>0.94167117988394589</v>
      </c>
    </row>
    <row r="148" spans="1:5" x14ac:dyDescent="0.25">
      <c r="A148" s="25" t="s">
        <v>538</v>
      </c>
      <c r="B148" s="26">
        <v>1</v>
      </c>
      <c r="C148" s="27">
        <v>5.5555555555555601E-2</v>
      </c>
      <c r="D148" s="28">
        <f t="shared" si="10"/>
        <v>-1.2444444444444404E-2</v>
      </c>
      <c r="E148" s="29">
        <f t="shared" si="9"/>
        <v>0.98755555555555563</v>
      </c>
    </row>
    <row r="149" spans="1:5" x14ac:dyDescent="0.25">
      <c r="A149" s="25" t="s">
        <v>539</v>
      </c>
      <c r="B149" s="26">
        <v>1</v>
      </c>
      <c r="C149" s="27">
        <v>0</v>
      </c>
      <c r="D149" s="28">
        <f t="shared" si="10"/>
        <v>-6.8000000000000005E-2</v>
      </c>
      <c r="E149" s="29">
        <f t="shared" si="9"/>
        <v>0.93199999999999994</v>
      </c>
    </row>
    <row r="150" spans="1:5" x14ac:dyDescent="0.25">
      <c r="A150" s="25" t="s">
        <v>540</v>
      </c>
      <c r="B150" s="26">
        <v>1</v>
      </c>
      <c r="C150" s="27">
        <v>0.30504587155963298</v>
      </c>
      <c r="D150" s="28">
        <f t="shared" si="10"/>
        <v>0.23704587155963297</v>
      </c>
      <c r="E150" s="29">
        <f t="shared" si="9"/>
        <v>1.2370458715596331</v>
      </c>
    </row>
    <row r="151" spans="1:5" x14ac:dyDescent="0.25">
      <c r="A151" s="25" t="s">
        <v>541</v>
      </c>
      <c r="B151" s="26">
        <v>1</v>
      </c>
      <c r="C151" s="27">
        <v>6.4641241111829302E-4</v>
      </c>
      <c r="D151" s="28">
        <f t="shared" si="10"/>
        <v>-6.7353587588881714E-2</v>
      </c>
      <c r="E151" s="29">
        <f t="shared" si="9"/>
        <v>0.93264641241111823</v>
      </c>
    </row>
    <row r="152" spans="1:5" x14ac:dyDescent="0.25">
      <c r="A152" s="25" t="s">
        <v>542</v>
      </c>
      <c r="B152" s="26">
        <v>1</v>
      </c>
      <c r="C152" s="27">
        <v>0.243941841680129</v>
      </c>
      <c r="D152" s="28">
        <f t="shared" si="10"/>
        <v>0.175941841680129</v>
      </c>
      <c r="E152" s="29">
        <f t="shared" si="9"/>
        <v>1.1759418416801291</v>
      </c>
    </row>
    <row r="153" spans="1:5" x14ac:dyDescent="0.25">
      <c r="A153" s="25" t="s">
        <v>543</v>
      </c>
      <c r="B153" s="26">
        <v>1</v>
      </c>
      <c r="C153" s="27">
        <v>6.6379310344827594E-2</v>
      </c>
      <c r="D153" s="28">
        <f t="shared" si="10"/>
        <v>-1.6206896551724109E-3</v>
      </c>
      <c r="E153" s="29">
        <f t="shared" si="9"/>
        <v>0.99837931034482763</v>
      </c>
    </row>
    <row r="154" spans="1:5" x14ac:dyDescent="0.25">
      <c r="A154" s="25" t="s">
        <v>544</v>
      </c>
      <c r="B154" s="26">
        <v>1</v>
      </c>
      <c r="C154" s="27">
        <v>0.33533834586466199</v>
      </c>
      <c r="D154" s="28">
        <f t="shared" si="10"/>
        <v>0.26733834586466199</v>
      </c>
      <c r="E154" s="29">
        <f t="shared" si="9"/>
        <v>1.2673383458646619</v>
      </c>
    </row>
    <row r="155" spans="1:5" x14ac:dyDescent="0.25">
      <c r="A155" s="25" t="s">
        <v>545</v>
      </c>
      <c r="B155" s="26">
        <v>1</v>
      </c>
      <c r="C155" s="27">
        <v>0.115942028985507</v>
      </c>
      <c r="D155" s="28">
        <f t="shared" si="10"/>
        <v>4.7942028985506993E-2</v>
      </c>
      <c r="E155" s="29">
        <f t="shared" si="9"/>
        <v>1.047942028985507</v>
      </c>
    </row>
    <row r="156" spans="1:5" x14ac:dyDescent="0.25">
      <c r="A156" s="25" t="s">
        <v>546</v>
      </c>
      <c r="B156" s="26">
        <v>1</v>
      </c>
      <c r="C156" s="27">
        <v>2.0552344251766198E-2</v>
      </c>
      <c r="D156" s="28">
        <f t="shared" si="10"/>
        <v>-4.7447655748233807E-2</v>
      </c>
      <c r="E156" s="29">
        <f t="shared" si="9"/>
        <v>0.95255234425176616</v>
      </c>
    </row>
    <row r="157" spans="1:5" x14ac:dyDescent="0.25">
      <c r="A157" s="25" t="s">
        <v>547</v>
      </c>
      <c r="B157" s="26">
        <v>1</v>
      </c>
      <c r="C157" s="27">
        <v>1.45228215767635E-2</v>
      </c>
      <c r="D157" s="28">
        <f t="shared" si="10"/>
        <v>-5.3477178423236502E-2</v>
      </c>
      <c r="E157" s="29">
        <f t="shared" si="9"/>
        <v>0.94652282157676348</v>
      </c>
    </row>
    <row r="158" spans="1:5" x14ac:dyDescent="0.25">
      <c r="A158" s="25" t="s">
        <v>548</v>
      </c>
      <c r="B158" s="26">
        <v>1</v>
      </c>
      <c r="C158" s="27">
        <v>0.26781857451403901</v>
      </c>
      <c r="D158" s="28">
        <f t="shared" si="10"/>
        <v>0.199818574514039</v>
      </c>
      <c r="E158" s="29">
        <f t="shared" si="9"/>
        <v>1.1998185745140391</v>
      </c>
    </row>
    <row r="159" spans="1:5" x14ac:dyDescent="0.25">
      <c r="A159" s="25" t="s">
        <v>572</v>
      </c>
      <c r="B159" s="26">
        <v>1</v>
      </c>
      <c r="C159" s="27">
        <v>5.5555555555555601E-2</v>
      </c>
      <c r="D159" s="28">
        <f t="shared" si="10"/>
        <v>-1.2444444444444404E-2</v>
      </c>
      <c r="E159" s="29">
        <f t="shared" si="9"/>
        <v>0.98755555555555563</v>
      </c>
    </row>
    <row r="160" spans="1:5" x14ac:dyDescent="0.25">
      <c r="A160" s="25" t="s">
        <v>549</v>
      </c>
      <c r="B160" s="26">
        <v>1</v>
      </c>
      <c r="C160" s="27">
        <v>1.5337423312883401E-2</v>
      </c>
      <c r="D160" s="28">
        <f t="shared" si="10"/>
        <v>-5.2662576687116602E-2</v>
      </c>
      <c r="E160" s="29">
        <f t="shared" si="9"/>
        <v>0.9473374233128834</v>
      </c>
    </row>
    <row r="161" spans="1:5" x14ac:dyDescent="0.25">
      <c r="A161" s="25" t="s">
        <v>550</v>
      </c>
      <c r="B161" s="26">
        <v>1</v>
      </c>
      <c r="C161" s="27">
        <v>4.59459459459459E-2</v>
      </c>
      <c r="D161" s="28">
        <f t="shared" si="10"/>
        <v>-2.2054054054054105E-2</v>
      </c>
      <c r="E161" s="29">
        <f t="shared" si="9"/>
        <v>0.97794594594594586</v>
      </c>
    </row>
    <row r="162" spans="1:5" x14ac:dyDescent="0.25">
      <c r="A162" s="25" t="s">
        <v>551</v>
      </c>
      <c r="B162" s="26">
        <v>1</v>
      </c>
      <c r="C162" s="27">
        <v>0.33333333333333298</v>
      </c>
      <c r="D162" s="28">
        <f t="shared" si="10"/>
        <v>0.26533333333333298</v>
      </c>
      <c r="E162" s="29">
        <f t="shared" si="9"/>
        <v>1.265333333333333</v>
      </c>
    </row>
    <row r="163" spans="1:5" x14ac:dyDescent="0.25">
      <c r="A163" s="25" t="s">
        <v>552</v>
      </c>
      <c r="B163" s="26">
        <v>1</v>
      </c>
      <c r="C163" s="27">
        <v>5.9509918319720002E-2</v>
      </c>
      <c r="D163" s="28">
        <f t="shared" si="10"/>
        <v>-8.4900816802800025E-3</v>
      </c>
      <c r="E163" s="29">
        <f t="shared" si="9"/>
        <v>0.99150991831972002</v>
      </c>
    </row>
    <row r="164" spans="1:5" x14ac:dyDescent="0.25">
      <c r="A164" s="25" t="s">
        <v>553</v>
      </c>
      <c r="B164" s="26">
        <v>1</v>
      </c>
      <c r="C164" s="27">
        <v>3.2078963602714401E-2</v>
      </c>
      <c r="D164" s="28">
        <f t="shared" si="10"/>
        <v>-3.5921036397285604E-2</v>
      </c>
      <c r="E164" s="29">
        <f t="shared" si="9"/>
        <v>0.96407896360271439</v>
      </c>
    </row>
    <row r="165" spans="1:5" x14ac:dyDescent="0.25">
      <c r="A165" s="25" t="s">
        <v>554</v>
      </c>
      <c r="B165" s="26">
        <v>1</v>
      </c>
      <c r="C165" s="27">
        <v>0.13091482649842301</v>
      </c>
      <c r="D165" s="28">
        <f t="shared" si="10"/>
        <v>6.2914826498423004E-2</v>
      </c>
      <c r="E165" s="29">
        <f t="shared" si="9"/>
        <v>1.0629148264984229</v>
      </c>
    </row>
    <row r="166" spans="1:5" x14ac:dyDescent="0.25">
      <c r="A166" s="25" t="s">
        <v>555</v>
      </c>
      <c r="B166" s="26">
        <v>1</v>
      </c>
      <c r="C166" s="27">
        <v>4.86486486486487E-2</v>
      </c>
      <c r="D166" s="28">
        <f t="shared" si="10"/>
        <v>-1.9351351351351305E-2</v>
      </c>
      <c r="E166" s="29">
        <f t="shared" si="9"/>
        <v>0.98064864864864865</v>
      </c>
    </row>
    <row r="167" spans="1:5" x14ac:dyDescent="0.25">
      <c r="A167" s="25" t="s">
        <v>556</v>
      </c>
      <c r="B167" s="26">
        <v>1</v>
      </c>
      <c r="C167" s="27">
        <v>0.26046986721144</v>
      </c>
      <c r="D167" s="28">
        <f t="shared" si="10"/>
        <v>0.19246986721143999</v>
      </c>
      <c r="E167" s="29">
        <f t="shared" si="9"/>
        <v>1.19246986721144</v>
      </c>
    </row>
    <row r="168" spans="1:5" x14ac:dyDescent="0.25">
      <c r="A168" s="25" t="s">
        <v>557</v>
      </c>
      <c r="B168" s="26">
        <v>1</v>
      </c>
      <c r="C168" s="27">
        <v>0.10335570469798699</v>
      </c>
      <c r="D168" s="28">
        <f t="shared" si="10"/>
        <v>3.5355704697986989E-2</v>
      </c>
      <c r="E168" s="29">
        <f t="shared" si="9"/>
        <v>1.0353557046979871</v>
      </c>
    </row>
    <row r="169" spans="1:5" x14ac:dyDescent="0.25">
      <c r="A169" s="25" t="s">
        <v>558</v>
      </c>
      <c r="B169" s="26">
        <v>1</v>
      </c>
      <c r="C169" s="27">
        <v>7.7963769777573896E-3</v>
      </c>
      <c r="D169" s="28">
        <f t="shared" si="10"/>
        <v>-6.0203623022242615E-2</v>
      </c>
      <c r="E169" s="29">
        <f t="shared" si="9"/>
        <v>0.93979637697775742</v>
      </c>
    </row>
    <row r="170" spans="1:5" x14ac:dyDescent="0.25">
      <c r="A170" s="25" t="s">
        <v>559</v>
      </c>
      <c r="B170" s="26">
        <v>1</v>
      </c>
      <c r="C170" s="27">
        <v>6.3953488372092998E-2</v>
      </c>
      <c r="D170" s="28">
        <f t="shared" si="10"/>
        <v>-4.0465116279070068E-3</v>
      </c>
      <c r="E170" s="29">
        <f t="shared" si="9"/>
        <v>0.99595348837209297</v>
      </c>
    </row>
    <row r="171" spans="1:5" x14ac:dyDescent="0.25">
      <c r="A171" s="25" t="s">
        <v>560</v>
      </c>
      <c r="B171" s="26">
        <v>1</v>
      </c>
      <c r="C171" s="27">
        <v>6.9042316258351902E-2</v>
      </c>
      <c r="D171" s="28">
        <f t="shared" si="10"/>
        <v>1.0423162583518969E-3</v>
      </c>
      <c r="E171" s="29">
        <f t="shared" si="9"/>
        <v>1.0010423162583519</v>
      </c>
    </row>
    <row r="172" spans="1:5" x14ac:dyDescent="0.25">
      <c r="A172" s="25" t="s">
        <v>561</v>
      </c>
      <c r="B172" s="26">
        <v>1</v>
      </c>
      <c r="C172" s="27">
        <v>3.4552845528455299E-2</v>
      </c>
      <c r="D172" s="28">
        <f t="shared" si="10"/>
        <v>-3.3447154471544706E-2</v>
      </c>
      <c r="E172" s="29">
        <f t="shared" si="9"/>
        <v>0.96655284552845533</v>
      </c>
    </row>
    <row r="173" spans="1:5" x14ac:dyDescent="0.25">
      <c r="A173" s="25" t="s">
        <v>562</v>
      </c>
      <c r="B173" s="26">
        <v>1</v>
      </c>
      <c r="C173" s="27">
        <v>3.81231671554252E-2</v>
      </c>
      <c r="D173" s="28">
        <f t="shared" si="10"/>
        <v>-2.9876832844574805E-2</v>
      </c>
      <c r="E173" s="29">
        <f t="shared" si="9"/>
        <v>0.97012316715542524</v>
      </c>
    </row>
    <row r="174" spans="1:5" x14ac:dyDescent="0.25">
      <c r="A174" s="25" t="s">
        <v>563</v>
      </c>
      <c r="B174" s="26">
        <v>1</v>
      </c>
      <c r="C174" s="27">
        <v>0</v>
      </c>
      <c r="D174" s="28">
        <f t="shared" si="10"/>
        <v>-6.8000000000000005E-2</v>
      </c>
      <c r="E174" s="29">
        <f t="shared" si="9"/>
        <v>0.93199999999999994</v>
      </c>
    </row>
    <row r="175" spans="1:5" x14ac:dyDescent="0.25">
      <c r="A175" s="25" t="s">
        <v>564</v>
      </c>
      <c r="B175" s="26">
        <v>1</v>
      </c>
      <c r="C175" s="27">
        <v>5.8479532163742701E-2</v>
      </c>
      <c r="D175" s="28">
        <f t="shared" si="10"/>
        <v>-9.5204678362573042E-3</v>
      </c>
      <c r="E175" s="29">
        <f t="shared" si="9"/>
        <v>0.99047953216374274</v>
      </c>
    </row>
    <row r="176" spans="1:5" x14ac:dyDescent="0.25">
      <c r="A176" s="25" t="s">
        <v>565</v>
      </c>
      <c r="B176" s="26">
        <v>1</v>
      </c>
      <c r="C176" s="27">
        <v>0.107096774193548</v>
      </c>
      <c r="D176" s="28">
        <f t="shared" si="10"/>
        <v>3.9096774193547998E-2</v>
      </c>
      <c r="E176" s="29">
        <f t="shared" si="9"/>
        <v>1.039096774193548</v>
      </c>
    </row>
    <row r="177" spans="1:5" x14ac:dyDescent="0.25">
      <c r="A177" s="30" t="s">
        <v>566</v>
      </c>
      <c r="B177" s="31">
        <v>1</v>
      </c>
      <c r="C177" s="32">
        <v>4.7593865679534603E-3</v>
      </c>
      <c r="D177" s="33">
        <f t="shared" si="10"/>
        <v>-6.3240613432046539E-2</v>
      </c>
      <c r="E177" s="34">
        <f t="shared" si="9"/>
        <v>0.93675938656795343</v>
      </c>
    </row>
    <row r="178" spans="1:5" x14ac:dyDescent="0.25">
      <c r="A178" s="43" t="s">
        <v>573</v>
      </c>
      <c r="B178" s="44"/>
      <c r="C178" s="45">
        <v>6.8000000000000005E-2</v>
      </c>
      <c r="D178" s="46"/>
      <c r="E178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6874F-715F-45F0-A1D7-A59487F6D40F}">
  <dimension ref="A1:I524"/>
  <sheetViews>
    <sheetView workbookViewId="0">
      <pane xSplit="1" ySplit="2" topLeftCell="B3" activePane="bottomRight" state="frozen"/>
      <selection pane="topRight" activeCell="B1" sqref="B1"/>
      <selection pane="bottomLeft" activeCell="A9" sqref="A9"/>
      <selection pane="bottomRight" activeCell="A10" sqref="A10"/>
    </sheetView>
  </sheetViews>
  <sheetFormatPr defaultRowHeight="15" x14ac:dyDescent="0.25"/>
  <cols>
    <col min="1" max="1" width="29" customWidth="1"/>
    <col min="2" max="2" width="6.28515625" customWidth="1"/>
    <col min="3" max="3" width="13.140625" customWidth="1"/>
    <col min="4" max="4" width="13.42578125" customWidth="1"/>
    <col min="5" max="5" width="15.28515625" customWidth="1"/>
    <col min="6" max="6" width="16.28515625" customWidth="1"/>
    <col min="7" max="7" width="15.5703125" customWidth="1"/>
    <col min="8" max="8" width="17.42578125" customWidth="1"/>
    <col min="9" max="9" width="22" hidden="1" customWidth="1"/>
  </cols>
  <sheetData>
    <row r="1" spans="1:9" x14ac:dyDescent="0.25">
      <c r="A1" s="62" t="s">
        <v>574</v>
      </c>
      <c r="B1" s="10"/>
      <c r="C1" s="11"/>
      <c r="D1" s="11"/>
      <c r="E1" s="11"/>
      <c r="F1" s="11"/>
      <c r="G1" s="12"/>
      <c r="H1" s="13"/>
      <c r="I1" s="9"/>
    </row>
    <row r="2" spans="1:9" ht="60" x14ac:dyDescent="0.25">
      <c r="A2" s="69" t="s">
        <v>575</v>
      </c>
      <c r="B2" s="70" t="s">
        <v>576</v>
      </c>
      <c r="C2" s="71" t="s">
        <v>577</v>
      </c>
      <c r="D2" s="71" t="s">
        <v>578</v>
      </c>
      <c r="E2" s="71" t="s">
        <v>579</v>
      </c>
      <c r="F2" s="71" t="s">
        <v>580</v>
      </c>
      <c r="G2" s="72" t="s">
        <v>581</v>
      </c>
      <c r="H2" s="73" t="s">
        <v>582</v>
      </c>
      <c r="I2" s="14" t="s">
        <v>575</v>
      </c>
    </row>
    <row r="3" spans="1:9" x14ac:dyDescent="0.25">
      <c r="A3" s="15" t="s">
        <v>583</v>
      </c>
      <c r="B3" s="16">
        <v>2020</v>
      </c>
      <c r="C3" s="17">
        <v>472</v>
      </c>
      <c r="D3" s="17">
        <v>446</v>
      </c>
      <c r="E3" s="17">
        <v>26</v>
      </c>
      <c r="F3" s="18">
        <v>5.5</v>
      </c>
      <c r="G3" s="95">
        <f>SUM(E3:E5)</f>
        <v>56</v>
      </c>
      <c r="H3" s="53"/>
      <c r="I3" s="15" t="s">
        <v>583</v>
      </c>
    </row>
    <row r="4" spans="1:9" x14ac:dyDescent="0.25">
      <c r="A4" s="15" t="s">
        <v>583</v>
      </c>
      <c r="B4" s="16">
        <v>2019</v>
      </c>
      <c r="C4" s="17">
        <v>500</v>
      </c>
      <c r="D4" s="17">
        <v>487</v>
      </c>
      <c r="E4" s="17">
        <v>13</v>
      </c>
      <c r="F4" s="18">
        <v>2.6</v>
      </c>
      <c r="G4" s="95">
        <f>SUM(C3:C5)</f>
        <v>1485</v>
      </c>
      <c r="H4" s="54"/>
      <c r="I4" s="15" t="s">
        <v>583</v>
      </c>
    </row>
    <row r="5" spans="1:9" x14ac:dyDescent="0.25">
      <c r="A5" s="15" t="s">
        <v>583</v>
      </c>
      <c r="B5" s="16">
        <v>2018</v>
      </c>
      <c r="C5" s="17">
        <v>513</v>
      </c>
      <c r="D5" s="17">
        <v>496</v>
      </c>
      <c r="E5" s="17">
        <v>17</v>
      </c>
      <c r="F5" s="18">
        <v>3.3</v>
      </c>
      <c r="G5" s="95">
        <f>G3/G4</f>
        <v>3.7710437710437708E-2</v>
      </c>
      <c r="H5" s="54">
        <f>G5-F522+1</f>
        <v>1.0029061585359169</v>
      </c>
      <c r="I5" s="15" t="s">
        <v>583</v>
      </c>
    </row>
    <row r="6" spans="1:9" x14ac:dyDescent="0.25">
      <c r="A6" s="15" t="s">
        <v>584</v>
      </c>
      <c r="B6" s="16">
        <v>2020</v>
      </c>
      <c r="C6" s="17">
        <v>1046</v>
      </c>
      <c r="D6" s="17">
        <v>960</v>
      </c>
      <c r="E6" s="17">
        <v>86</v>
      </c>
      <c r="F6" s="18">
        <v>8.1999999999999993</v>
      </c>
      <c r="G6" s="95">
        <f>SUM(E6:E8)</f>
        <v>180</v>
      </c>
      <c r="H6" s="54"/>
      <c r="I6" s="15" t="s">
        <v>584</v>
      </c>
    </row>
    <row r="7" spans="1:9" x14ac:dyDescent="0.25">
      <c r="A7" s="15" t="s">
        <v>584</v>
      </c>
      <c r="B7" s="16">
        <v>2019</v>
      </c>
      <c r="C7" s="17">
        <v>1079</v>
      </c>
      <c r="D7" s="17">
        <v>1032</v>
      </c>
      <c r="E7" s="17">
        <v>47</v>
      </c>
      <c r="F7" s="18">
        <v>4.4000000000000004</v>
      </c>
      <c r="G7" s="95">
        <f>SUM(C6:C8)</f>
        <v>3176</v>
      </c>
      <c r="H7" s="54"/>
      <c r="I7" s="15" t="s">
        <v>584</v>
      </c>
    </row>
    <row r="8" spans="1:9" x14ac:dyDescent="0.25">
      <c r="A8" s="15" t="s">
        <v>584</v>
      </c>
      <c r="B8" s="16">
        <v>2018</v>
      </c>
      <c r="C8" s="17">
        <v>1051</v>
      </c>
      <c r="D8" s="17">
        <v>1004</v>
      </c>
      <c r="E8" s="17">
        <v>47</v>
      </c>
      <c r="F8" s="18">
        <v>4.5</v>
      </c>
      <c r="G8" s="95">
        <f>G6/G7</f>
        <v>5.6675062972292189E-2</v>
      </c>
      <c r="H8" s="54">
        <f>G8-F525+1</f>
        <v>1.0566750629722921</v>
      </c>
      <c r="I8" s="15" t="s">
        <v>584</v>
      </c>
    </row>
    <row r="9" spans="1:9" x14ac:dyDescent="0.25">
      <c r="A9" s="15" t="s">
        <v>585</v>
      </c>
      <c r="B9" s="16">
        <v>2020</v>
      </c>
      <c r="C9" s="17">
        <v>1175</v>
      </c>
      <c r="D9" s="17">
        <v>1099</v>
      </c>
      <c r="E9" s="17">
        <v>76</v>
      </c>
      <c r="F9" s="18">
        <v>6.5</v>
      </c>
      <c r="G9" s="95">
        <f>SUM(E9:E11)</f>
        <v>141</v>
      </c>
      <c r="H9" s="54"/>
      <c r="I9" s="15" t="s">
        <v>585</v>
      </c>
    </row>
    <row r="10" spans="1:9" x14ac:dyDescent="0.25">
      <c r="A10" s="15" t="s">
        <v>585</v>
      </c>
      <c r="B10" s="16">
        <v>2019</v>
      </c>
      <c r="C10" s="17">
        <v>1270</v>
      </c>
      <c r="D10" s="17">
        <v>1238</v>
      </c>
      <c r="E10" s="17">
        <v>32</v>
      </c>
      <c r="F10" s="18">
        <v>2.5</v>
      </c>
      <c r="G10" s="95">
        <f>SUM(C9:C11)</f>
        <v>3730</v>
      </c>
      <c r="H10" s="54"/>
      <c r="I10" s="15" t="s">
        <v>585</v>
      </c>
    </row>
    <row r="11" spans="1:9" x14ac:dyDescent="0.25">
      <c r="A11" s="15" t="s">
        <v>585</v>
      </c>
      <c r="B11" s="16">
        <v>2018</v>
      </c>
      <c r="C11" s="17">
        <v>1285</v>
      </c>
      <c r="D11" s="17">
        <v>1252</v>
      </c>
      <c r="E11" s="17">
        <v>33</v>
      </c>
      <c r="F11" s="18">
        <v>2.6</v>
      </c>
      <c r="G11" s="95">
        <f>G9/G10</f>
        <v>3.7801608579088472E-2</v>
      </c>
      <c r="H11" s="54">
        <f>G11-F528+1</f>
        <v>1.0378016085790884</v>
      </c>
      <c r="I11" s="15" t="s">
        <v>585</v>
      </c>
    </row>
    <row r="12" spans="1:9" x14ac:dyDescent="0.25">
      <c r="A12" s="15" t="s">
        <v>586</v>
      </c>
      <c r="B12" s="16">
        <v>2020</v>
      </c>
      <c r="C12" s="17">
        <v>624</v>
      </c>
      <c r="D12" s="17">
        <v>591</v>
      </c>
      <c r="E12" s="17">
        <v>33</v>
      </c>
      <c r="F12" s="18">
        <v>5.3</v>
      </c>
      <c r="G12" s="95">
        <f>SUM(E12:E14)</f>
        <v>76</v>
      </c>
      <c r="H12" s="54"/>
      <c r="I12" s="15" t="s">
        <v>586</v>
      </c>
    </row>
    <row r="13" spans="1:9" x14ac:dyDescent="0.25">
      <c r="A13" s="15" t="s">
        <v>586</v>
      </c>
      <c r="B13" s="16">
        <v>2019</v>
      </c>
      <c r="C13" s="17">
        <v>662</v>
      </c>
      <c r="D13" s="17">
        <v>644</v>
      </c>
      <c r="E13" s="17">
        <v>18</v>
      </c>
      <c r="F13" s="18">
        <v>2.7</v>
      </c>
      <c r="G13" s="95">
        <f>SUM(C12:C14)</f>
        <v>1967</v>
      </c>
      <c r="H13" s="54"/>
      <c r="I13" s="15" t="s">
        <v>586</v>
      </c>
    </row>
    <row r="14" spans="1:9" x14ac:dyDescent="0.25">
      <c r="A14" s="15" t="s">
        <v>586</v>
      </c>
      <c r="B14" s="16">
        <v>2018</v>
      </c>
      <c r="C14" s="17">
        <v>681</v>
      </c>
      <c r="D14" s="17">
        <v>656</v>
      </c>
      <c r="E14" s="17">
        <v>25</v>
      </c>
      <c r="F14" s="18">
        <v>3.7</v>
      </c>
      <c r="G14" s="95">
        <f>G12/G13</f>
        <v>3.8637519064565327E-2</v>
      </c>
      <c r="H14" s="54">
        <f>G14-F531+1</f>
        <v>1.0386375190645654</v>
      </c>
      <c r="I14" s="15" t="s">
        <v>586</v>
      </c>
    </row>
    <row r="15" spans="1:9" x14ac:dyDescent="0.25">
      <c r="A15" s="15" t="s">
        <v>587</v>
      </c>
      <c r="B15" s="16">
        <v>2020</v>
      </c>
      <c r="C15" s="17">
        <v>424</v>
      </c>
      <c r="D15" s="17">
        <v>400</v>
      </c>
      <c r="E15" s="17">
        <v>24</v>
      </c>
      <c r="F15" s="18">
        <v>5.7</v>
      </c>
      <c r="G15" s="95">
        <f>SUM(E15:E17)</f>
        <v>48</v>
      </c>
      <c r="H15" s="54"/>
      <c r="I15" s="15" t="s">
        <v>587</v>
      </c>
    </row>
    <row r="16" spans="1:9" x14ac:dyDescent="0.25">
      <c r="A16" s="15" t="s">
        <v>587</v>
      </c>
      <c r="B16" s="16">
        <v>2019</v>
      </c>
      <c r="C16" s="17">
        <v>475</v>
      </c>
      <c r="D16" s="17">
        <v>465</v>
      </c>
      <c r="E16" s="17">
        <v>10</v>
      </c>
      <c r="F16" s="18">
        <v>2.1</v>
      </c>
      <c r="G16" s="95">
        <f>SUM(C15:C17)</f>
        <v>1372</v>
      </c>
      <c r="H16" s="54"/>
      <c r="I16" s="15" t="s">
        <v>587</v>
      </c>
    </row>
    <row r="17" spans="1:9" x14ac:dyDescent="0.25">
      <c r="A17" s="15" t="s">
        <v>587</v>
      </c>
      <c r="B17" s="16">
        <v>2018</v>
      </c>
      <c r="C17" s="17">
        <v>473</v>
      </c>
      <c r="D17" s="17">
        <v>459</v>
      </c>
      <c r="E17" s="17">
        <v>14</v>
      </c>
      <c r="F17" s="18">
        <v>3</v>
      </c>
      <c r="G17" s="95">
        <f>G15/G16</f>
        <v>3.4985422740524783E-2</v>
      </c>
      <c r="H17" s="54">
        <f>G17-F534+1</f>
        <v>1.0349854227405249</v>
      </c>
      <c r="I17" s="15" t="s">
        <v>587</v>
      </c>
    </row>
    <row r="18" spans="1:9" x14ac:dyDescent="0.25">
      <c r="A18" s="15" t="s">
        <v>588</v>
      </c>
      <c r="B18" s="16">
        <v>2020</v>
      </c>
      <c r="C18" s="17">
        <v>761</v>
      </c>
      <c r="D18" s="17">
        <v>730</v>
      </c>
      <c r="E18" s="17">
        <v>31</v>
      </c>
      <c r="F18" s="18">
        <v>4.0999999999999996</v>
      </c>
      <c r="G18" s="95">
        <f>SUM(E18:E20)</f>
        <v>74</v>
      </c>
      <c r="H18" s="54"/>
      <c r="I18" s="15" t="s">
        <v>588</v>
      </c>
    </row>
    <row r="19" spans="1:9" x14ac:dyDescent="0.25">
      <c r="A19" s="15" t="s">
        <v>588</v>
      </c>
      <c r="B19" s="16">
        <v>2019</v>
      </c>
      <c r="C19" s="17">
        <v>787</v>
      </c>
      <c r="D19" s="17">
        <v>766</v>
      </c>
      <c r="E19" s="17">
        <v>21</v>
      </c>
      <c r="F19" s="18">
        <v>2.7</v>
      </c>
      <c r="G19" s="95">
        <f>SUM(C18:C20)</f>
        <v>2341</v>
      </c>
      <c r="H19" s="54"/>
      <c r="I19" s="15" t="s">
        <v>588</v>
      </c>
    </row>
    <row r="20" spans="1:9" x14ac:dyDescent="0.25">
      <c r="A20" s="15" t="s">
        <v>588</v>
      </c>
      <c r="B20" s="16">
        <v>2018</v>
      </c>
      <c r="C20" s="17">
        <v>793</v>
      </c>
      <c r="D20" s="17">
        <v>771</v>
      </c>
      <c r="E20" s="17">
        <v>22</v>
      </c>
      <c r="F20" s="18">
        <v>2.8</v>
      </c>
      <c r="G20" s="95">
        <f>G18/G19</f>
        <v>3.1610422896198205E-2</v>
      </c>
      <c r="H20" s="54">
        <f>G20-F537+1</f>
        <v>1.0316104228961982</v>
      </c>
      <c r="I20" s="15" t="s">
        <v>588</v>
      </c>
    </row>
    <row r="21" spans="1:9" x14ac:dyDescent="0.25">
      <c r="A21" s="15" t="s">
        <v>589</v>
      </c>
      <c r="B21" s="16">
        <v>2020</v>
      </c>
      <c r="C21" s="17">
        <v>4941</v>
      </c>
      <c r="D21" s="17">
        <v>4649</v>
      </c>
      <c r="E21" s="17">
        <v>292</v>
      </c>
      <c r="F21" s="18">
        <v>5.9</v>
      </c>
      <c r="G21" s="95">
        <f>SUM(E21:E23)</f>
        <v>609</v>
      </c>
      <c r="H21" s="54"/>
      <c r="I21" s="15" t="s">
        <v>589</v>
      </c>
    </row>
    <row r="22" spans="1:9" x14ac:dyDescent="0.25">
      <c r="A22" s="15" t="s">
        <v>589</v>
      </c>
      <c r="B22" s="16">
        <v>2019</v>
      </c>
      <c r="C22" s="17">
        <v>5116</v>
      </c>
      <c r="D22" s="17">
        <v>4973</v>
      </c>
      <c r="E22" s="17">
        <v>143</v>
      </c>
      <c r="F22" s="18">
        <v>2.8</v>
      </c>
      <c r="G22" s="95">
        <f>SUM(C21:C23)</f>
        <v>15219</v>
      </c>
      <c r="H22" s="54"/>
      <c r="I22" s="15" t="s">
        <v>589</v>
      </c>
    </row>
    <row r="23" spans="1:9" x14ac:dyDescent="0.25">
      <c r="A23" s="15" t="s">
        <v>589</v>
      </c>
      <c r="B23" s="16">
        <v>2018</v>
      </c>
      <c r="C23" s="17">
        <v>5162</v>
      </c>
      <c r="D23" s="17">
        <v>4988</v>
      </c>
      <c r="E23" s="17">
        <v>174</v>
      </c>
      <c r="F23" s="18">
        <v>3.4</v>
      </c>
      <c r="G23" s="95">
        <f>G21/G22</f>
        <v>4.0015769761482356E-2</v>
      </c>
      <c r="H23" s="54">
        <f>G23-F540+1</f>
        <v>1.0400157697614825</v>
      </c>
      <c r="I23" s="15" t="s">
        <v>589</v>
      </c>
    </row>
    <row r="24" spans="1:9" x14ac:dyDescent="0.25">
      <c r="A24" s="15" t="s">
        <v>590</v>
      </c>
      <c r="B24" s="16">
        <v>2020</v>
      </c>
      <c r="C24" s="17">
        <v>1107</v>
      </c>
      <c r="D24" s="17">
        <v>999</v>
      </c>
      <c r="E24" s="17">
        <v>108</v>
      </c>
      <c r="F24" s="18">
        <v>9.8000000000000007</v>
      </c>
      <c r="G24" s="95">
        <f>SUM(E24:E26)</f>
        <v>247</v>
      </c>
      <c r="H24" s="54"/>
      <c r="I24" s="15" t="s">
        <v>590</v>
      </c>
    </row>
    <row r="25" spans="1:9" x14ac:dyDescent="0.25">
      <c r="A25" s="15" t="s">
        <v>590</v>
      </c>
      <c r="B25" s="16">
        <v>2019</v>
      </c>
      <c r="C25" s="17">
        <v>1152</v>
      </c>
      <c r="D25" s="17">
        <v>1090</v>
      </c>
      <c r="E25" s="17">
        <v>62</v>
      </c>
      <c r="F25" s="18">
        <v>5.4</v>
      </c>
      <c r="G25" s="95">
        <f>SUM(C24:C26)</f>
        <v>3460</v>
      </c>
      <c r="H25" s="54"/>
      <c r="I25" s="15" t="s">
        <v>590</v>
      </c>
    </row>
    <row r="26" spans="1:9" x14ac:dyDescent="0.25">
      <c r="A26" s="15" t="s">
        <v>590</v>
      </c>
      <c r="B26" s="16">
        <v>2018</v>
      </c>
      <c r="C26" s="17">
        <v>1201</v>
      </c>
      <c r="D26" s="17">
        <v>1124</v>
      </c>
      <c r="E26" s="17">
        <v>77</v>
      </c>
      <c r="F26" s="18">
        <v>6.4</v>
      </c>
      <c r="G26" s="95">
        <f>G24/G25</f>
        <v>7.1387283236994226E-2</v>
      </c>
      <c r="H26" s="54">
        <f>G26-F543+1</f>
        <v>1.0713872832369942</v>
      </c>
      <c r="I26" s="15" t="s">
        <v>590</v>
      </c>
    </row>
    <row r="27" spans="1:9" x14ac:dyDescent="0.25">
      <c r="A27" s="15" t="s">
        <v>591</v>
      </c>
      <c r="B27" s="16">
        <v>2020</v>
      </c>
      <c r="C27" s="17">
        <v>6635</v>
      </c>
      <c r="D27" s="17">
        <v>6152</v>
      </c>
      <c r="E27" s="17">
        <v>483</v>
      </c>
      <c r="F27" s="18">
        <v>7.3</v>
      </c>
      <c r="G27" s="95">
        <f>SUM(E27:E29)</f>
        <v>1003</v>
      </c>
      <c r="H27" s="54"/>
      <c r="I27" s="15" t="s">
        <v>591</v>
      </c>
    </row>
    <row r="28" spans="1:9" x14ac:dyDescent="0.25">
      <c r="A28" s="15" t="s">
        <v>591</v>
      </c>
      <c r="B28" s="16">
        <v>2019</v>
      </c>
      <c r="C28" s="17">
        <v>6998</v>
      </c>
      <c r="D28" s="17">
        <v>6751</v>
      </c>
      <c r="E28" s="17">
        <v>247</v>
      </c>
      <c r="F28" s="18">
        <v>3.5</v>
      </c>
      <c r="G28" s="95">
        <f>SUM(C27:C29)</f>
        <v>20680</v>
      </c>
      <c r="H28" s="54"/>
      <c r="I28" s="15" t="s">
        <v>591</v>
      </c>
    </row>
    <row r="29" spans="1:9" x14ac:dyDescent="0.25">
      <c r="A29" s="15" t="s">
        <v>591</v>
      </c>
      <c r="B29" s="16">
        <v>2018</v>
      </c>
      <c r="C29" s="17">
        <v>7047</v>
      </c>
      <c r="D29" s="17">
        <v>6774</v>
      </c>
      <c r="E29" s="17">
        <v>273</v>
      </c>
      <c r="F29" s="18">
        <v>3.9</v>
      </c>
      <c r="G29" s="95">
        <f>G27/G28</f>
        <v>4.8500967117988396E-2</v>
      </c>
      <c r="H29" s="54">
        <f>G29-F546+1</f>
        <v>1.0485009671179883</v>
      </c>
      <c r="I29" s="15" t="s">
        <v>591</v>
      </c>
    </row>
    <row r="30" spans="1:9" x14ac:dyDescent="0.25">
      <c r="A30" s="15" t="s">
        <v>592</v>
      </c>
      <c r="B30" s="16">
        <v>2020</v>
      </c>
      <c r="C30" s="17">
        <v>493</v>
      </c>
      <c r="D30" s="17">
        <v>466</v>
      </c>
      <c r="E30" s="17">
        <v>27</v>
      </c>
      <c r="F30" s="18">
        <v>5.5</v>
      </c>
      <c r="G30" s="95">
        <f>SUM(E30:E32)</f>
        <v>50</v>
      </c>
      <c r="H30" s="54"/>
      <c r="I30" s="15" t="s">
        <v>592</v>
      </c>
    </row>
    <row r="31" spans="1:9" x14ac:dyDescent="0.25">
      <c r="A31" s="15" t="s">
        <v>592</v>
      </c>
      <c r="B31" s="16">
        <v>2019</v>
      </c>
      <c r="C31" s="17">
        <v>504</v>
      </c>
      <c r="D31" s="17">
        <v>495</v>
      </c>
      <c r="E31" s="17">
        <v>9</v>
      </c>
      <c r="F31" s="18">
        <v>1.8</v>
      </c>
      <c r="G31" s="95">
        <f>SUM(C30:C32)</f>
        <v>1512</v>
      </c>
      <c r="H31" s="54"/>
      <c r="I31" s="15" t="s">
        <v>592</v>
      </c>
    </row>
    <row r="32" spans="1:9" x14ac:dyDescent="0.25">
      <c r="A32" s="15" t="s">
        <v>592</v>
      </c>
      <c r="B32" s="16">
        <v>2018</v>
      </c>
      <c r="C32" s="17">
        <v>515</v>
      </c>
      <c r="D32" s="17">
        <v>501</v>
      </c>
      <c r="E32" s="17">
        <v>14</v>
      </c>
      <c r="F32" s="18">
        <v>2.7</v>
      </c>
      <c r="G32" s="95">
        <f>G30/G31</f>
        <v>3.3068783068783067E-2</v>
      </c>
      <c r="H32" s="54">
        <f>G32-F549+1</f>
        <v>1.033068783068783</v>
      </c>
      <c r="I32" s="15" t="s">
        <v>592</v>
      </c>
    </row>
    <row r="33" spans="1:9" x14ac:dyDescent="0.25">
      <c r="A33" s="15" t="s">
        <v>593</v>
      </c>
      <c r="B33" s="16">
        <v>2020</v>
      </c>
      <c r="C33" s="17">
        <v>968</v>
      </c>
      <c r="D33" s="17">
        <v>908</v>
      </c>
      <c r="E33" s="17">
        <v>60</v>
      </c>
      <c r="F33" s="18">
        <v>6.2</v>
      </c>
      <c r="G33" s="95">
        <f>SUM(E33:E35)</f>
        <v>109</v>
      </c>
      <c r="H33" s="54"/>
      <c r="I33" s="15" t="s">
        <v>593</v>
      </c>
    </row>
    <row r="34" spans="1:9" x14ac:dyDescent="0.25">
      <c r="A34" s="15" t="s">
        <v>593</v>
      </c>
      <c r="B34" s="16">
        <v>2019</v>
      </c>
      <c r="C34" s="17">
        <v>1003</v>
      </c>
      <c r="D34" s="17">
        <v>979</v>
      </c>
      <c r="E34" s="17">
        <v>24</v>
      </c>
      <c r="F34" s="18">
        <v>2.4</v>
      </c>
      <c r="G34" s="95">
        <f>SUM(C33:C35)</f>
        <v>2980</v>
      </c>
      <c r="H34" s="54"/>
      <c r="I34" s="15" t="s">
        <v>593</v>
      </c>
    </row>
    <row r="35" spans="1:9" x14ac:dyDescent="0.25">
      <c r="A35" s="15" t="s">
        <v>593</v>
      </c>
      <c r="B35" s="16">
        <v>2018</v>
      </c>
      <c r="C35" s="17">
        <v>1009</v>
      </c>
      <c r="D35" s="17">
        <v>984</v>
      </c>
      <c r="E35" s="17">
        <v>25</v>
      </c>
      <c r="F35" s="18">
        <v>2.5</v>
      </c>
      <c r="G35" s="95">
        <f>G33/G34</f>
        <v>3.6577181208053693E-2</v>
      </c>
      <c r="H35" s="54">
        <f>G35-F552+1</f>
        <v>1.0365771812080538</v>
      </c>
      <c r="I35" s="15" t="s">
        <v>593</v>
      </c>
    </row>
    <row r="36" spans="1:9" x14ac:dyDescent="0.25">
      <c r="A36" s="15" t="s">
        <v>594</v>
      </c>
      <c r="B36" s="16">
        <v>2020</v>
      </c>
      <c r="C36" s="17">
        <v>1250</v>
      </c>
      <c r="D36" s="17">
        <v>1179</v>
      </c>
      <c r="E36" s="17">
        <v>71</v>
      </c>
      <c r="F36" s="18">
        <v>5.7</v>
      </c>
      <c r="G36" s="95">
        <f>SUM(E36:E38)</f>
        <v>140</v>
      </c>
      <c r="H36" s="54"/>
      <c r="I36" s="15" t="s">
        <v>594</v>
      </c>
    </row>
    <row r="37" spans="1:9" x14ac:dyDescent="0.25">
      <c r="A37" s="15" t="s">
        <v>594</v>
      </c>
      <c r="B37" s="16">
        <v>2019</v>
      </c>
      <c r="C37" s="17">
        <v>1281</v>
      </c>
      <c r="D37" s="17">
        <v>1249</v>
      </c>
      <c r="E37" s="17">
        <v>32</v>
      </c>
      <c r="F37" s="18">
        <v>2.5</v>
      </c>
      <c r="G37" s="95">
        <f>SUM(C36:C38)</f>
        <v>3803</v>
      </c>
      <c r="H37" s="54"/>
      <c r="I37" s="15" t="s">
        <v>594</v>
      </c>
    </row>
    <row r="38" spans="1:9" x14ac:dyDescent="0.25">
      <c r="A38" s="15" t="s">
        <v>594</v>
      </c>
      <c r="B38" s="16">
        <v>2018</v>
      </c>
      <c r="C38" s="17">
        <v>1272</v>
      </c>
      <c r="D38" s="17">
        <v>1235</v>
      </c>
      <c r="E38" s="17">
        <v>37</v>
      </c>
      <c r="F38" s="18">
        <v>2.9</v>
      </c>
      <c r="G38" s="95">
        <f>G36/G37</f>
        <v>3.6813042334998686E-2</v>
      </c>
      <c r="H38" s="54">
        <f>G38-F555+1</f>
        <v>1.0368130423349986</v>
      </c>
      <c r="I38" s="15" t="s">
        <v>594</v>
      </c>
    </row>
    <row r="39" spans="1:9" x14ac:dyDescent="0.25">
      <c r="A39" s="15" t="s">
        <v>595</v>
      </c>
      <c r="B39" s="16">
        <v>2020</v>
      </c>
      <c r="C39" s="17">
        <v>1960</v>
      </c>
      <c r="D39" s="17">
        <v>1815</v>
      </c>
      <c r="E39" s="17">
        <v>145</v>
      </c>
      <c r="F39" s="18">
        <v>7.4</v>
      </c>
      <c r="G39" s="95">
        <f>SUM(E39:E41)</f>
        <v>272</v>
      </c>
      <c r="H39" s="54"/>
      <c r="I39" s="15" t="s">
        <v>595</v>
      </c>
    </row>
    <row r="40" spans="1:9" x14ac:dyDescent="0.25">
      <c r="A40" s="15" t="s">
        <v>595</v>
      </c>
      <c r="B40" s="16">
        <v>2019</v>
      </c>
      <c r="C40" s="17">
        <v>1985</v>
      </c>
      <c r="D40" s="17">
        <v>1926</v>
      </c>
      <c r="E40" s="17">
        <v>59</v>
      </c>
      <c r="F40" s="18">
        <v>3</v>
      </c>
      <c r="G40" s="95">
        <f>SUM(C39:C41)</f>
        <v>5955</v>
      </c>
      <c r="H40" s="54"/>
      <c r="I40" s="15" t="s">
        <v>595</v>
      </c>
    </row>
    <row r="41" spans="1:9" x14ac:dyDescent="0.25">
      <c r="A41" s="15" t="s">
        <v>595</v>
      </c>
      <c r="B41" s="16">
        <v>2018</v>
      </c>
      <c r="C41" s="17">
        <v>2010</v>
      </c>
      <c r="D41" s="17">
        <v>1942</v>
      </c>
      <c r="E41" s="17">
        <v>68</v>
      </c>
      <c r="F41" s="18">
        <v>3.4</v>
      </c>
      <c r="G41" s="95">
        <f>G39/G40</f>
        <v>4.5675902602854743E-2</v>
      </c>
      <c r="H41" s="54">
        <f>G41-F558+1</f>
        <v>1.0456759026028548</v>
      </c>
      <c r="I41" s="15" t="s">
        <v>595</v>
      </c>
    </row>
    <row r="42" spans="1:9" x14ac:dyDescent="0.25">
      <c r="A42" s="15" t="s">
        <v>596</v>
      </c>
      <c r="B42" s="16">
        <v>2020</v>
      </c>
      <c r="C42" s="17">
        <v>5671</v>
      </c>
      <c r="D42" s="17">
        <v>5307</v>
      </c>
      <c r="E42" s="17">
        <v>364</v>
      </c>
      <c r="F42" s="18">
        <v>6.4</v>
      </c>
      <c r="G42" s="95">
        <f>SUM(E42:E44)</f>
        <v>665</v>
      </c>
      <c r="H42" s="54"/>
      <c r="I42" s="15" t="s">
        <v>596</v>
      </c>
    </row>
    <row r="43" spans="1:9" x14ac:dyDescent="0.25">
      <c r="A43" s="15" t="s">
        <v>596</v>
      </c>
      <c r="B43" s="16">
        <v>2019</v>
      </c>
      <c r="C43" s="17">
        <v>5936</v>
      </c>
      <c r="D43" s="17">
        <v>5790</v>
      </c>
      <c r="E43" s="17">
        <v>146</v>
      </c>
      <c r="F43" s="18">
        <v>2.5</v>
      </c>
      <c r="G43" s="95">
        <f>SUM(C42:C44)</f>
        <v>17663</v>
      </c>
      <c r="H43" s="54"/>
      <c r="I43" s="15" t="s">
        <v>596</v>
      </c>
    </row>
    <row r="44" spans="1:9" x14ac:dyDescent="0.25">
      <c r="A44" s="15" t="s">
        <v>596</v>
      </c>
      <c r="B44" s="16">
        <v>2018</v>
      </c>
      <c r="C44" s="17">
        <v>6056</v>
      </c>
      <c r="D44" s="17">
        <v>5901</v>
      </c>
      <c r="E44" s="17">
        <v>155</v>
      </c>
      <c r="F44" s="18">
        <v>2.6</v>
      </c>
      <c r="G44" s="95">
        <f>G42/G43</f>
        <v>3.7649323444488479E-2</v>
      </c>
      <c r="H44" s="54">
        <f>G44-F561+1</f>
        <v>1.0376493234444886</v>
      </c>
      <c r="I44" s="15" t="s">
        <v>596</v>
      </c>
    </row>
    <row r="45" spans="1:9" x14ac:dyDescent="0.25">
      <c r="A45" s="15" t="s">
        <v>597</v>
      </c>
      <c r="B45" s="16">
        <v>2020</v>
      </c>
      <c r="C45" s="17">
        <v>488</v>
      </c>
      <c r="D45" s="17">
        <v>454</v>
      </c>
      <c r="E45" s="17">
        <v>34</v>
      </c>
      <c r="F45" s="18">
        <v>7</v>
      </c>
      <c r="G45" s="95">
        <f>SUM(E45:E47)</f>
        <v>74</v>
      </c>
      <c r="H45" s="54"/>
      <c r="I45" s="15" t="s">
        <v>597</v>
      </c>
    </row>
    <row r="46" spans="1:9" x14ac:dyDescent="0.25">
      <c r="A46" s="15" t="s">
        <v>597</v>
      </c>
      <c r="B46" s="16">
        <v>2019</v>
      </c>
      <c r="C46" s="17">
        <v>514</v>
      </c>
      <c r="D46" s="17">
        <v>495</v>
      </c>
      <c r="E46" s="17">
        <v>19</v>
      </c>
      <c r="F46" s="18">
        <v>3.7</v>
      </c>
      <c r="G46" s="95">
        <f>SUM(C45:C47)</f>
        <v>1538</v>
      </c>
      <c r="H46" s="54"/>
      <c r="I46" s="15" t="s">
        <v>597</v>
      </c>
    </row>
    <row r="47" spans="1:9" x14ac:dyDescent="0.25">
      <c r="A47" s="15" t="s">
        <v>597</v>
      </c>
      <c r="B47" s="16">
        <v>2018</v>
      </c>
      <c r="C47" s="17">
        <v>536</v>
      </c>
      <c r="D47" s="17">
        <v>515</v>
      </c>
      <c r="E47" s="17">
        <v>21</v>
      </c>
      <c r="F47" s="18">
        <v>3.9</v>
      </c>
      <c r="G47" s="95">
        <f>G45/G46</f>
        <v>4.8114434330299091E-2</v>
      </c>
      <c r="H47" s="54">
        <f>G47-F564+1</f>
        <v>1.048114434330299</v>
      </c>
      <c r="I47" s="15" t="s">
        <v>597</v>
      </c>
    </row>
    <row r="48" spans="1:9" x14ac:dyDescent="0.25">
      <c r="A48" s="15" t="s">
        <v>598</v>
      </c>
      <c r="B48" s="16">
        <v>2020</v>
      </c>
      <c r="C48" s="17">
        <v>2067</v>
      </c>
      <c r="D48" s="17">
        <v>1934</v>
      </c>
      <c r="E48" s="17">
        <v>133</v>
      </c>
      <c r="F48" s="18">
        <v>6.4</v>
      </c>
      <c r="G48" s="95">
        <f>SUM(E48:E50)</f>
        <v>253</v>
      </c>
      <c r="H48" s="54"/>
      <c r="I48" s="15" t="s">
        <v>598</v>
      </c>
    </row>
    <row r="49" spans="1:9" x14ac:dyDescent="0.25">
      <c r="A49" s="15" t="s">
        <v>598</v>
      </c>
      <c r="B49" s="16">
        <v>2019</v>
      </c>
      <c r="C49" s="17">
        <v>2108</v>
      </c>
      <c r="D49" s="17">
        <v>2053</v>
      </c>
      <c r="E49" s="17">
        <v>55</v>
      </c>
      <c r="F49" s="18">
        <v>2.6</v>
      </c>
      <c r="G49" s="95">
        <f>SUM(C48:C50)</f>
        <v>6314</v>
      </c>
      <c r="H49" s="54"/>
      <c r="I49" s="15" t="s">
        <v>598</v>
      </c>
    </row>
    <row r="50" spans="1:9" x14ac:dyDescent="0.25">
      <c r="A50" s="15" t="s">
        <v>598</v>
      </c>
      <c r="B50" s="16">
        <v>2018</v>
      </c>
      <c r="C50" s="17">
        <v>2139</v>
      </c>
      <c r="D50" s="17">
        <v>2074</v>
      </c>
      <c r="E50" s="17">
        <v>65</v>
      </c>
      <c r="F50" s="18">
        <v>3</v>
      </c>
      <c r="G50" s="95">
        <f>G48/G49</f>
        <v>4.0069686411149823E-2</v>
      </c>
      <c r="H50" s="54">
        <f>G50-F567+1</f>
        <v>1.0400696864111498</v>
      </c>
      <c r="I50" s="15" t="s">
        <v>598</v>
      </c>
    </row>
    <row r="51" spans="1:9" x14ac:dyDescent="0.25">
      <c r="A51" s="15" t="s">
        <v>599</v>
      </c>
      <c r="B51" s="16">
        <v>2020</v>
      </c>
      <c r="C51" s="17">
        <v>739</v>
      </c>
      <c r="D51" s="17">
        <v>713</v>
      </c>
      <c r="E51" s="17">
        <v>26</v>
      </c>
      <c r="F51" s="18">
        <v>3.5</v>
      </c>
      <c r="G51" s="95">
        <f>SUM(E51:E53)</f>
        <v>63</v>
      </c>
      <c r="H51" s="54"/>
      <c r="I51" s="15" t="s">
        <v>599</v>
      </c>
    </row>
    <row r="52" spans="1:9" x14ac:dyDescent="0.25">
      <c r="A52" s="15" t="s">
        <v>599</v>
      </c>
      <c r="B52" s="16">
        <v>2019</v>
      </c>
      <c r="C52" s="17">
        <v>784</v>
      </c>
      <c r="D52" s="17">
        <v>769</v>
      </c>
      <c r="E52" s="17">
        <v>15</v>
      </c>
      <c r="F52" s="18">
        <v>1.9</v>
      </c>
      <c r="G52" s="95">
        <f>SUM(C51:C53)</f>
        <v>2309</v>
      </c>
      <c r="H52" s="54"/>
      <c r="I52" s="15" t="s">
        <v>599</v>
      </c>
    </row>
    <row r="53" spans="1:9" x14ac:dyDescent="0.25">
      <c r="A53" s="15" t="s">
        <v>599</v>
      </c>
      <c r="B53" s="16">
        <v>2018</v>
      </c>
      <c r="C53" s="17">
        <v>786</v>
      </c>
      <c r="D53" s="17">
        <v>764</v>
      </c>
      <c r="E53" s="17">
        <v>22</v>
      </c>
      <c r="F53" s="18">
        <v>2.8</v>
      </c>
      <c r="G53" s="95">
        <f>G51/G52</f>
        <v>2.7284538761368559E-2</v>
      </c>
      <c r="H53" s="54">
        <f>G53-F570+1</f>
        <v>1.0272845387613685</v>
      </c>
      <c r="I53" s="15" t="s">
        <v>599</v>
      </c>
    </row>
    <row r="54" spans="1:9" x14ac:dyDescent="0.25">
      <c r="A54" s="15" t="s">
        <v>600</v>
      </c>
      <c r="B54" s="16">
        <v>2020</v>
      </c>
      <c r="C54" s="17">
        <v>758</v>
      </c>
      <c r="D54" s="17">
        <v>731</v>
      </c>
      <c r="E54" s="17">
        <v>27</v>
      </c>
      <c r="F54" s="18">
        <v>3.6</v>
      </c>
      <c r="G54" s="95">
        <f>SUM(E54:E56)</f>
        <v>61</v>
      </c>
      <c r="H54" s="54"/>
      <c r="I54" s="15" t="s">
        <v>600</v>
      </c>
    </row>
    <row r="55" spans="1:9" x14ac:dyDescent="0.25">
      <c r="A55" s="15" t="s">
        <v>600</v>
      </c>
      <c r="B55" s="16">
        <v>2019</v>
      </c>
      <c r="C55" s="17">
        <v>783</v>
      </c>
      <c r="D55" s="17">
        <v>767</v>
      </c>
      <c r="E55" s="17">
        <v>16</v>
      </c>
      <c r="F55" s="18">
        <v>2</v>
      </c>
      <c r="G55" s="95">
        <f>SUM(C54:C56)</f>
        <v>2333</v>
      </c>
      <c r="H55" s="54"/>
      <c r="I55" s="15" t="s">
        <v>600</v>
      </c>
    </row>
    <row r="56" spans="1:9" x14ac:dyDescent="0.25">
      <c r="A56" s="15" t="s">
        <v>600</v>
      </c>
      <c r="B56" s="16">
        <v>2018</v>
      </c>
      <c r="C56" s="17">
        <v>792</v>
      </c>
      <c r="D56" s="17">
        <v>774</v>
      </c>
      <c r="E56" s="17">
        <v>18</v>
      </c>
      <c r="F56" s="18">
        <v>2.2999999999999998</v>
      </c>
      <c r="G56" s="95">
        <f>G54/G55</f>
        <v>2.6146592370338621E-2</v>
      </c>
      <c r="H56" s="54">
        <f>G56-F573+1</f>
        <v>1.0261465923703386</v>
      </c>
      <c r="I56" s="15" t="s">
        <v>600</v>
      </c>
    </row>
    <row r="57" spans="1:9" x14ac:dyDescent="0.25">
      <c r="A57" s="15" t="s">
        <v>601</v>
      </c>
      <c r="B57" s="16">
        <v>2020</v>
      </c>
      <c r="C57" s="17">
        <v>23585</v>
      </c>
      <c r="D57" s="17">
        <v>22273</v>
      </c>
      <c r="E57" s="17">
        <v>1312</v>
      </c>
      <c r="F57" s="18">
        <v>5.6</v>
      </c>
      <c r="G57" s="95">
        <f>SUM(E57:E59)</f>
        <v>2321</v>
      </c>
      <c r="H57" s="54"/>
      <c r="I57" s="15" t="s">
        <v>601</v>
      </c>
    </row>
    <row r="58" spans="1:9" x14ac:dyDescent="0.25">
      <c r="A58" s="15" t="s">
        <v>601</v>
      </c>
      <c r="B58" s="16">
        <v>2019</v>
      </c>
      <c r="C58" s="17">
        <v>24399</v>
      </c>
      <c r="D58" s="17">
        <v>23936</v>
      </c>
      <c r="E58" s="17">
        <v>463</v>
      </c>
      <c r="F58" s="18">
        <v>1.9</v>
      </c>
      <c r="G58" s="95">
        <f>SUM(C57:C59)</f>
        <v>72446</v>
      </c>
      <c r="H58" s="54"/>
      <c r="I58" s="15" t="s">
        <v>601</v>
      </c>
    </row>
    <row r="59" spans="1:9" x14ac:dyDescent="0.25">
      <c r="A59" s="15" t="s">
        <v>601</v>
      </c>
      <c r="B59" s="16">
        <v>2018</v>
      </c>
      <c r="C59" s="17">
        <v>24462</v>
      </c>
      <c r="D59" s="17">
        <v>23916</v>
      </c>
      <c r="E59" s="17">
        <v>546</v>
      </c>
      <c r="F59" s="18">
        <v>2.2000000000000002</v>
      </c>
      <c r="G59" s="95">
        <f>G57/G58</f>
        <v>3.2037655633161251E-2</v>
      </c>
      <c r="H59" s="54">
        <f>G59-F576+1</f>
        <v>1.0320376556331612</v>
      </c>
      <c r="I59" s="15" t="s">
        <v>601</v>
      </c>
    </row>
    <row r="60" spans="1:9" x14ac:dyDescent="0.25">
      <c r="A60" s="15" t="s">
        <v>602</v>
      </c>
      <c r="B60" s="16">
        <v>2020</v>
      </c>
      <c r="C60" s="17">
        <v>636</v>
      </c>
      <c r="D60" s="17">
        <v>605</v>
      </c>
      <c r="E60" s="17">
        <v>31</v>
      </c>
      <c r="F60" s="18">
        <v>4.9000000000000004</v>
      </c>
      <c r="G60" s="95">
        <f>SUM(E60:E62)</f>
        <v>65</v>
      </c>
      <c r="H60" s="54"/>
      <c r="I60" s="15" t="s">
        <v>602</v>
      </c>
    </row>
    <row r="61" spans="1:9" x14ac:dyDescent="0.25">
      <c r="A61" s="15" t="s">
        <v>602</v>
      </c>
      <c r="B61" s="16">
        <v>2019</v>
      </c>
      <c r="C61" s="17">
        <v>653</v>
      </c>
      <c r="D61" s="17">
        <v>635</v>
      </c>
      <c r="E61" s="17">
        <v>18</v>
      </c>
      <c r="F61" s="18">
        <v>2.8</v>
      </c>
      <c r="G61" s="95">
        <f>SUM(C60:C62)</f>
        <v>1942</v>
      </c>
      <c r="H61" s="54"/>
      <c r="I61" s="15" t="s">
        <v>602</v>
      </c>
    </row>
    <row r="62" spans="1:9" x14ac:dyDescent="0.25">
      <c r="A62" s="15" t="s">
        <v>602</v>
      </c>
      <c r="B62" s="16">
        <v>2018</v>
      </c>
      <c r="C62" s="17">
        <v>653</v>
      </c>
      <c r="D62" s="17">
        <v>637</v>
      </c>
      <c r="E62" s="17">
        <v>16</v>
      </c>
      <c r="F62" s="18">
        <v>2.5</v>
      </c>
      <c r="G62" s="95">
        <f>G60/G61</f>
        <v>3.3470648815653967E-2</v>
      </c>
      <c r="H62" s="54">
        <f>G62-F579+1</f>
        <v>1.033470648815654</v>
      </c>
      <c r="I62" s="15" t="s">
        <v>602</v>
      </c>
    </row>
    <row r="63" spans="1:9" x14ac:dyDescent="0.25">
      <c r="A63" s="15" t="s">
        <v>603</v>
      </c>
      <c r="B63" s="16">
        <v>2020</v>
      </c>
      <c r="C63" s="17">
        <v>2177</v>
      </c>
      <c r="D63" s="17">
        <v>2037</v>
      </c>
      <c r="E63" s="17">
        <v>140</v>
      </c>
      <c r="F63" s="18">
        <v>6.4</v>
      </c>
      <c r="G63" s="95">
        <f>SUM(E63:E65)</f>
        <v>268</v>
      </c>
      <c r="H63" s="54"/>
      <c r="I63" s="15" t="s">
        <v>603</v>
      </c>
    </row>
    <row r="64" spans="1:9" x14ac:dyDescent="0.25">
      <c r="A64" s="15" t="s">
        <v>603</v>
      </c>
      <c r="B64" s="16">
        <v>2019</v>
      </c>
      <c r="C64" s="17">
        <v>2250</v>
      </c>
      <c r="D64" s="17">
        <v>2189</v>
      </c>
      <c r="E64" s="17">
        <v>61</v>
      </c>
      <c r="F64" s="18">
        <v>2.7</v>
      </c>
      <c r="G64" s="95">
        <f>SUM(C63:C65)</f>
        <v>6668</v>
      </c>
      <c r="H64" s="54"/>
      <c r="I64" s="15" t="s">
        <v>603</v>
      </c>
    </row>
    <row r="65" spans="1:9" x14ac:dyDescent="0.25">
      <c r="A65" s="15" t="s">
        <v>603</v>
      </c>
      <c r="B65" s="16">
        <v>2018</v>
      </c>
      <c r="C65" s="17">
        <v>2241</v>
      </c>
      <c r="D65" s="17">
        <v>2174</v>
      </c>
      <c r="E65" s="17">
        <v>67</v>
      </c>
      <c r="F65" s="18">
        <v>3</v>
      </c>
      <c r="G65" s="95">
        <f>G63/G64</f>
        <v>4.0191961607678461E-2</v>
      </c>
      <c r="H65" s="54">
        <f>G65-F582+1</f>
        <v>1.0401919616076785</v>
      </c>
      <c r="I65" s="15" t="s">
        <v>603</v>
      </c>
    </row>
    <row r="66" spans="1:9" x14ac:dyDescent="0.25">
      <c r="A66" s="15" t="s">
        <v>604</v>
      </c>
      <c r="B66" s="16">
        <v>2020</v>
      </c>
      <c r="C66" s="17">
        <v>388</v>
      </c>
      <c r="D66" s="17">
        <v>368</v>
      </c>
      <c r="E66" s="17">
        <v>20</v>
      </c>
      <c r="F66" s="18">
        <v>5.2</v>
      </c>
      <c r="G66" s="95">
        <f>SUM(E66:E68)</f>
        <v>39</v>
      </c>
      <c r="H66" s="54"/>
      <c r="I66" s="15" t="s">
        <v>604</v>
      </c>
    </row>
    <row r="67" spans="1:9" x14ac:dyDescent="0.25">
      <c r="A67" s="15" t="s">
        <v>604</v>
      </c>
      <c r="B67" s="16">
        <v>2019</v>
      </c>
      <c r="C67" s="17">
        <v>398</v>
      </c>
      <c r="D67" s="17">
        <v>389</v>
      </c>
      <c r="E67" s="17">
        <v>9</v>
      </c>
      <c r="F67" s="18">
        <v>2.2999999999999998</v>
      </c>
      <c r="G67" s="95">
        <f>SUM(C66:C68)</f>
        <v>1180</v>
      </c>
      <c r="H67" s="54"/>
      <c r="I67" s="15" t="s">
        <v>604</v>
      </c>
    </row>
    <row r="68" spans="1:9" x14ac:dyDescent="0.25">
      <c r="A68" s="15" t="s">
        <v>604</v>
      </c>
      <c r="B68" s="16">
        <v>2018</v>
      </c>
      <c r="C68" s="17">
        <v>394</v>
      </c>
      <c r="D68" s="17">
        <v>384</v>
      </c>
      <c r="E68" s="17">
        <v>10</v>
      </c>
      <c r="F68" s="18">
        <v>2.5</v>
      </c>
      <c r="G68" s="95">
        <f>G66/G67</f>
        <v>3.3050847457627118E-2</v>
      </c>
      <c r="H68" s="54">
        <f>G68-F585+1</f>
        <v>1.0330508474576272</v>
      </c>
      <c r="I68" s="15" t="s">
        <v>604</v>
      </c>
    </row>
    <row r="69" spans="1:9" x14ac:dyDescent="0.25">
      <c r="A69" s="15" t="s">
        <v>605</v>
      </c>
      <c r="B69" s="16">
        <v>2020</v>
      </c>
      <c r="C69" s="17">
        <v>2198</v>
      </c>
      <c r="D69" s="17">
        <v>2076</v>
      </c>
      <c r="E69" s="17">
        <v>122</v>
      </c>
      <c r="F69" s="18">
        <v>5.6</v>
      </c>
      <c r="G69" s="95">
        <f>SUM(E69:E71)</f>
        <v>250</v>
      </c>
      <c r="H69" s="54"/>
      <c r="I69" s="15" t="s">
        <v>605</v>
      </c>
    </row>
    <row r="70" spans="1:9" x14ac:dyDescent="0.25">
      <c r="A70" s="15" t="s">
        <v>605</v>
      </c>
      <c r="B70" s="16">
        <v>2019</v>
      </c>
      <c r="C70" s="17">
        <v>2313</v>
      </c>
      <c r="D70" s="17">
        <v>2256</v>
      </c>
      <c r="E70" s="17">
        <v>57</v>
      </c>
      <c r="F70" s="18">
        <v>2.5</v>
      </c>
      <c r="G70" s="95">
        <f>SUM(C69:C71)</f>
        <v>6834</v>
      </c>
      <c r="H70" s="54"/>
      <c r="I70" s="15" t="s">
        <v>605</v>
      </c>
    </row>
    <row r="71" spans="1:9" x14ac:dyDescent="0.25">
      <c r="A71" s="15" t="s">
        <v>605</v>
      </c>
      <c r="B71" s="16">
        <v>2018</v>
      </c>
      <c r="C71" s="17">
        <v>2323</v>
      </c>
      <c r="D71" s="17">
        <v>2252</v>
      </c>
      <c r="E71" s="17">
        <v>71</v>
      </c>
      <c r="F71" s="18">
        <v>3.1</v>
      </c>
      <c r="G71" s="95">
        <f>G69/G70</f>
        <v>3.6581796897863623E-2</v>
      </c>
      <c r="H71" s="54">
        <f>G71-F588+1</f>
        <v>1.0365817968978637</v>
      </c>
      <c r="I71" s="15" t="s">
        <v>605</v>
      </c>
    </row>
    <row r="72" spans="1:9" x14ac:dyDescent="0.25">
      <c r="A72" s="15" t="s">
        <v>606</v>
      </c>
      <c r="B72" s="16">
        <v>2020</v>
      </c>
      <c r="C72" s="17">
        <v>657</v>
      </c>
      <c r="D72" s="17">
        <v>614</v>
      </c>
      <c r="E72" s="17">
        <v>43</v>
      </c>
      <c r="F72" s="18">
        <v>6.5</v>
      </c>
      <c r="G72" s="95">
        <f>SUM(E72:E74)</f>
        <v>82</v>
      </c>
      <c r="H72" s="54"/>
      <c r="I72" s="15" t="s">
        <v>606</v>
      </c>
    </row>
    <row r="73" spans="1:9" x14ac:dyDescent="0.25">
      <c r="A73" s="15" t="s">
        <v>606</v>
      </c>
      <c r="B73" s="16">
        <v>2019</v>
      </c>
      <c r="C73" s="17">
        <v>678</v>
      </c>
      <c r="D73" s="17">
        <v>659</v>
      </c>
      <c r="E73" s="17">
        <v>19</v>
      </c>
      <c r="F73" s="18">
        <v>2.8</v>
      </c>
      <c r="G73" s="95">
        <f>SUM(C72:C74)</f>
        <v>2021</v>
      </c>
      <c r="H73" s="54"/>
      <c r="I73" s="15" t="s">
        <v>606</v>
      </c>
    </row>
    <row r="74" spans="1:9" x14ac:dyDescent="0.25">
      <c r="A74" s="15" t="s">
        <v>606</v>
      </c>
      <c r="B74" s="16">
        <v>2018</v>
      </c>
      <c r="C74" s="17">
        <v>686</v>
      </c>
      <c r="D74" s="17">
        <v>666</v>
      </c>
      <c r="E74" s="17">
        <v>20</v>
      </c>
      <c r="F74" s="18">
        <v>2.9</v>
      </c>
      <c r="G74" s="95">
        <f>G72/G73</f>
        <v>4.0573973280554183E-2</v>
      </c>
      <c r="H74" s="54">
        <f>G74-F591+1</f>
        <v>1.0405739732805541</v>
      </c>
      <c r="I74" s="15" t="s">
        <v>606</v>
      </c>
    </row>
    <row r="75" spans="1:9" x14ac:dyDescent="0.25">
      <c r="A75" s="15" t="s">
        <v>607</v>
      </c>
      <c r="B75" s="16">
        <v>2020</v>
      </c>
      <c r="C75" s="17">
        <v>2020</v>
      </c>
      <c r="D75" s="17">
        <v>1946</v>
      </c>
      <c r="E75" s="17">
        <v>74</v>
      </c>
      <c r="F75" s="18">
        <v>3.7</v>
      </c>
      <c r="G75" s="95">
        <f>SUM(E75:E77)</f>
        <v>155</v>
      </c>
      <c r="H75" s="54"/>
      <c r="I75" s="15" t="s">
        <v>607</v>
      </c>
    </row>
    <row r="76" spans="1:9" x14ac:dyDescent="0.25">
      <c r="A76" s="15" t="s">
        <v>607</v>
      </c>
      <c r="B76" s="16">
        <v>2019</v>
      </c>
      <c r="C76" s="17">
        <v>2130</v>
      </c>
      <c r="D76" s="17">
        <v>2091</v>
      </c>
      <c r="E76" s="17">
        <v>39</v>
      </c>
      <c r="F76" s="18">
        <v>1.8</v>
      </c>
      <c r="G76" s="95">
        <f>SUM(C75:C77)</f>
        <v>6301</v>
      </c>
      <c r="H76" s="54"/>
      <c r="I76" s="15" t="s">
        <v>607</v>
      </c>
    </row>
    <row r="77" spans="1:9" x14ac:dyDescent="0.25">
      <c r="A77" s="15" t="s">
        <v>607</v>
      </c>
      <c r="B77" s="16">
        <v>2018</v>
      </c>
      <c r="C77" s="17">
        <v>2151</v>
      </c>
      <c r="D77" s="17">
        <v>2109</v>
      </c>
      <c r="E77" s="17">
        <v>42</v>
      </c>
      <c r="F77" s="18">
        <v>2</v>
      </c>
      <c r="G77" s="95">
        <f>G75/G76</f>
        <v>2.4599269957149658E-2</v>
      </c>
      <c r="H77" s="54">
        <f>G77-F594+1</f>
        <v>1.0245992699571496</v>
      </c>
      <c r="I77" s="15" t="s">
        <v>607</v>
      </c>
    </row>
    <row r="78" spans="1:9" x14ac:dyDescent="0.25">
      <c r="A78" s="15" t="s">
        <v>608</v>
      </c>
      <c r="B78" s="16">
        <v>2020</v>
      </c>
      <c r="C78" s="17">
        <v>630</v>
      </c>
      <c r="D78" s="17">
        <v>597</v>
      </c>
      <c r="E78" s="17">
        <v>33</v>
      </c>
      <c r="F78" s="18">
        <v>5.2</v>
      </c>
      <c r="G78" s="95">
        <f>SUM(E78:E80)</f>
        <v>70</v>
      </c>
      <c r="H78" s="54"/>
      <c r="I78" s="15" t="s">
        <v>608</v>
      </c>
    </row>
    <row r="79" spans="1:9" x14ac:dyDescent="0.25">
      <c r="A79" s="15" t="s">
        <v>608</v>
      </c>
      <c r="B79" s="16">
        <v>2019</v>
      </c>
      <c r="C79" s="17">
        <v>661</v>
      </c>
      <c r="D79" s="17">
        <v>643</v>
      </c>
      <c r="E79" s="17">
        <v>18</v>
      </c>
      <c r="F79" s="18">
        <v>2.7</v>
      </c>
      <c r="G79" s="95">
        <f>SUM(C78:C80)</f>
        <v>1951</v>
      </c>
      <c r="H79" s="54"/>
      <c r="I79" s="15" t="s">
        <v>608</v>
      </c>
    </row>
    <row r="80" spans="1:9" x14ac:dyDescent="0.25">
      <c r="A80" s="15" t="s">
        <v>608</v>
      </c>
      <c r="B80" s="16">
        <v>2018</v>
      </c>
      <c r="C80" s="17">
        <v>660</v>
      </c>
      <c r="D80" s="17">
        <v>641</v>
      </c>
      <c r="E80" s="17">
        <v>19</v>
      </c>
      <c r="F80" s="18">
        <v>2.9</v>
      </c>
      <c r="G80" s="95">
        <f>G78/G79</f>
        <v>3.5879036391594052E-2</v>
      </c>
      <c r="H80" s="54">
        <f>G80-F597+1</f>
        <v>1.035879036391594</v>
      </c>
      <c r="I80" s="15" t="s">
        <v>608</v>
      </c>
    </row>
    <row r="81" spans="1:9" x14ac:dyDescent="0.25">
      <c r="A81" s="15" t="s">
        <v>609</v>
      </c>
      <c r="B81" s="16">
        <v>2020</v>
      </c>
      <c r="C81" s="17">
        <v>1758</v>
      </c>
      <c r="D81" s="17">
        <v>1661</v>
      </c>
      <c r="E81" s="17">
        <v>97</v>
      </c>
      <c r="F81" s="18">
        <v>5.5</v>
      </c>
      <c r="G81" s="95">
        <f>SUM(E81:E83)</f>
        <v>187</v>
      </c>
      <c r="H81" s="54"/>
      <c r="I81" s="15" t="s">
        <v>609</v>
      </c>
    </row>
    <row r="82" spans="1:9" x14ac:dyDescent="0.25">
      <c r="A82" s="15" t="s">
        <v>609</v>
      </c>
      <c r="B82" s="16">
        <v>2019</v>
      </c>
      <c r="C82" s="17">
        <v>1826</v>
      </c>
      <c r="D82" s="17">
        <v>1785</v>
      </c>
      <c r="E82" s="17">
        <v>41</v>
      </c>
      <c r="F82" s="18">
        <v>2.2000000000000002</v>
      </c>
      <c r="G82" s="95">
        <f>SUM(C81:C83)</f>
        <v>5447</v>
      </c>
      <c r="H82" s="54"/>
      <c r="I82" s="15" t="s">
        <v>609</v>
      </c>
    </row>
    <row r="83" spans="1:9" x14ac:dyDescent="0.25">
      <c r="A83" s="15" t="s">
        <v>609</v>
      </c>
      <c r="B83" s="16">
        <v>2018</v>
      </c>
      <c r="C83" s="17">
        <v>1863</v>
      </c>
      <c r="D83" s="17">
        <v>1814</v>
      </c>
      <c r="E83" s="17">
        <v>49</v>
      </c>
      <c r="F83" s="18">
        <v>2.6</v>
      </c>
      <c r="G83" s="95">
        <f>G81/G82</f>
        <v>3.4330824306957962E-2</v>
      </c>
      <c r="H83" s="54">
        <f>G83-F600+1</f>
        <v>1.034330824306958</v>
      </c>
      <c r="I83" s="15" t="s">
        <v>609</v>
      </c>
    </row>
    <row r="84" spans="1:9" x14ac:dyDescent="0.25">
      <c r="A84" s="15" t="s">
        <v>610</v>
      </c>
      <c r="B84" s="16">
        <v>2020</v>
      </c>
      <c r="C84" s="17">
        <v>666</v>
      </c>
      <c r="D84" s="17">
        <v>631</v>
      </c>
      <c r="E84" s="17">
        <v>35</v>
      </c>
      <c r="F84" s="18">
        <v>5.3</v>
      </c>
      <c r="G84" s="95">
        <f>SUM(E84:E86)</f>
        <v>68</v>
      </c>
      <c r="H84" s="54"/>
      <c r="I84" s="15" t="s">
        <v>610</v>
      </c>
    </row>
    <row r="85" spans="1:9" x14ac:dyDescent="0.25">
      <c r="A85" s="15" t="s">
        <v>610</v>
      </c>
      <c r="B85" s="16">
        <v>2019</v>
      </c>
      <c r="C85" s="17">
        <v>701</v>
      </c>
      <c r="D85" s="17">
        <v>686</v>
      </c>
      <c r="E85" s="17">
        <v>15</v>
      </c>
      <c r="F85" s="18">
        <v>2.1</v>
      </c>
      <c r="G85" s="95">
        <f>SUM(C84:C86)</f>
        <v>2072</v>
      </c>
      <c r="H85" s="54"/>
      <c r="I85" s="15" t="s">
        <v>610</v>
      </c>
    </row>
    <row r="86" spans="1:9" x14ac:dyDescent="0.25">
      <c r="A86" s="15" t="s">
        <v>610</v>
      </c>
      <c r="B86" s="16">
        <v>2018</v>
      </c>
      <c r="C86" s="17">
        <v>705</v>
      </c>
      <c r="D86" s="17">
        <v>687</v>
      </c>
      <c r="E86" s="17">
        <v>18</v>
      </c>
      <c r="F86" s="18">
        <v>2.6</v>
      </c>
      <c r="G86" s="95">
        <f>G84/G85</f>
        <v>3.2818532818532815E-2</v>
      </c>
      <c r="H86" s="54">
        <f>G86-F603+1</f>
        <v>1.0328185328185329</v>
      </c>
      <c r="I86" s="15" t="s">
        <v>610</v>
      </c>
    </row>
    <row r="87" spans="1:9" x14ac:dyDescent="0.25">
      <c r="A87" s="15" t="s">
        <v>611</v>
      </c>
      <c r="B87" s="16">
        <v>2020</v>
      </c>
      <c r="C87" s="17">
        <v>1244</v>
      </c>
      <c r="D87" s="17">
        <v>1164</v>
      </c>
      <c r="E87" s="17">
        <v>80</v>
      </c>
      <c r="F87" s="18">
        <v>6.4</v>
      </c>
      <c r="G87" s="95">
        <f>SUM(E87:E89)</f>
        <v>148</v>
      </c>
      <c r="H87" s="54"/>
      <c r="I87" s="15" t="s">
        <v>611</v>
      </c>
    </row>
    <row r="88" spans="1:9" x14ac:dyDescent="0.25">
      <c r="A88" s="15" t="s">
        <v>611</v>
      </c>
      <c r="B88" s="16">
        <v>2019</v>
      </c>
      <c r="C88" s="17">
        <v>1297</v>
      </c>
      <c r="D88" s="17">
        <v>1265</v>
      </c>
      <c r="E88" s="17">
        <v>32</v>
      </c>
      <c r="F88" s="18">
        <v>2.5</v>
      </c>
      <c r="G88" s="95">
        <f>SUM(C87:C89)</f>
        <v>3845</v>
      </c>
      <c r="H88" s="54"/>
      <c r="I88" s="15" t="s">
        <v>611</v>
      </c>
    </row>
    <row r="89" spans="1:9" x14ac:dyDescent="0.25">
      <c r="A89" s="15" t="s">
        <v>611</v>
      </c>
      <c r="B89" s="16">
        <v>2018</v>
      </c>
      <c r="C89" s="17">
        <v>1304</v>
      </c>
      <c r="D89" s="17">
        <v>1268</v>
      </c>
      <c r="E89" s="17">
        <v>36</v>
      </c>
      <c r="F89" s="18">
        <v>2.8</v>
      </c>
      <c r="G89" s="95">
        <f>G87/G88</f>
        <v>3.8491547464239273E-2</v>
      </c>
      <c r="H89" s="54">
        <f>G89-F606+1</f>
        <v>1.0384915474642393</v>
      </c>
      <c r="I89" s="15" t="s">
        <v>611</v>
      </c>
    </row>
    <row r="90" spans="1:9" x14ac:dyDescent="0.25">
      <c r="A90" s="15" t="s">
        <v>612</v>
      </c>
      <c r="B90" s="16">
        <v>2020</v>
      </c>
      <c r="C90" s="17">
        <v>10324</v>
      </c>
      <c r="D90" s="17">
        <v>9864</v>
      </c>
      <c r="E90" s="17">
        <v>460</v>
      </c>
      <c r="F90" s="18">
        <v>4.5</v>
      </c>
      <c r="G90" s="95">
        <f>SUM(E90:E92)</f>
        <v>885</v>
      </c>
      <c r="H90" s="54"/>
      <c r="I90" s="15" t="s">
        <v>612</v>
      </c>
    </row>
    <row r="91" spans="1:9" x14ac:dyDescent="0.25">
      <c r="A91" s="15" t="s">
        <v>612</v>
      </c>
      <c r="B91" s="16">
        <v>2019</v>
      </c>
      <c r="C91" s="17">
        <v>10798</v>
      </c>
      <c r="D91" s="17">
        <v>10601</v>
      </c>
      <c r="E91" s="17">
        <v>197</v>
      </c>
      <c r="F91" s="18">
        <v>1.8</v>
      </c>
      <c r="G91" s="95">
        <f>SUM(C90:C92)</f>
        <v>32152</v>
      </c>
      <c r="H91" s="54"/>
      <c r="I91" s="15" t="s">
        <v>612</v>
      </c>
    </row>
    <row r="92" spans="1:9" x14ac:dyDescent="0.25">
      <c r="A92" s="15" t="s">
        <v>612</v>
      </c>
      <c r="B92" s="16">
        <v>2018</v>
      </c>
      <c r="C92" s="17">
        <v>11030</v>
      </c>
      <c r="D92" s="17">
        <v>10802</v>
      </c>
      <c r="E92" s="17">
        <v>228</v>
      </c>
      <c r="F92" s="18">
        <v>2.1</v>
      </c>
      <c r="G92" s="95">
        <f>G90/G91</f>
        <v>2.7525503856680768E-2</v>
      </c>
      <c r="H92" s="54">
        <f>G92-F609+1</f>
        <v>1.0275255038566808</v>
      </c>
      <c r="I92" s="15" t="s">
        <v>612</v>
      </c>
    </row>
    <row r="93" spans="1:9" x14ac:dyDescent="0.25">
      <c r="A93" s="19" t="s">
        <v>613</v>
      </c>
      <c r="B93" s="19">
        <v>2020</v>
      </c>
      <c r="C93" s="19">
        <v>550</v>
      </c>
      <c r="D93" s="19">
        <v>507</v>
      </c>
      <c r="E93" s="19">
        <v>43</v>
      </c>
      <c r="F93" s="19">
        <v>7.8</v>
      </c>
      <c r="G93" s="95">
        <f>SUM(E93:E95)</f>
        <v>90</v>
      </c>
      <c r="H93" s="55"/>
      <c r="I93" s="19" t="s">
        <v>613</v>
      </c>
    </row>
    <row r="94" spans="1:9" x14ac:dyDescent="0.25">
      <c r="A94" s="19" t="s">
        <v>613</v>
      </c>
      <c r="B94" s="19">
        <v>2019</v>
      </c>
      <c r="C94" s="19">
        <v>554</v>
      </c>
      <c r="D94" s="19">
        <v>532</v>
      </c>
      <c r="E94" s="19">
        <v>22</v>
      </c>
      <c r="F94" s="19">
        <v>4</v>
      </c>
      <c r="G94" s="95">
        <f>SUM(C93:C95)</f>
        <v>1670</v>
      </c>
      <c r="H94" s="55"/>
      <c r="I94" s="19" t="s">
        <v>613</v>
      </c>
    </row>
    <row r="95" spans="1:9" x14ac:dyDescent="0.25">
      <c r="A95" s="19" t="s">
        <v>613</v>
      </c>
      <c r="B95" s="19">
        <v>2018</v>
      </c>
      <c r="C95" s="19">
        <v>566</v>
      </c>
      <c r="D95" s="19">
        <v>541</v>
      </c>
      <c r="E95" s="19">
        <v>25</v>
      </c>
      <c r="F95" s="19">
        <v>4.4000000000000004</v>
      </c>
      <c r="G95" s="95">
        <f>G93/G94</f>
        <v>5.3892215568862277E-2</v>
      </c>
      <c r="H95" s="54">
        <f>G95-F612+1</f>
        <v>1.0538922155688624</v>
      </c>
      <c r="I95" s="19" t="s">
        <v>613</v>
      </c>
    </row>
    <row r="96" spans="1:9" x14ac:dyDescent="0.25">
      <c r="A96" s="15" t="s">
        <v>614</v>
      </c>
      <c r="B96" s="16">
        <v>2020</v>
      </c>
      <c r="C96" s="17">
        <v>738</v>
      </c>
      <c r="D96" s="17">
        <v>705</v>
      </c>
      <c r="E96" s="17">
        <v>33</v>
      </c>
      <c r="F96" s="18">
        <v>4.5</v>
      </c>
      <c r="G96" s="95">
        <f>SUM(E96:E98)</f>
        <v>66</v>
      </c>
      <c r="H96" s="54"/>
      <c r="I96" s="15" t="s">
        <v>614</v>
      </c>
    </row>
    <row r="97" spans="1:9" x14ac:dyDescent="0.25">
      <c r="A97" s="15" t="s">
        <v>614</v>
      </c>
      <c r="B97" s="16">
        <v>2019</v>
      </c>
      <c r="C97" s="17">
        <v>762</v>
      </c>
      <c r="D97" s="17">
        <v>746</v>
      </c>
      <c r="E97" s="17">
        <v>16</v>
      </c>
      <c r="F97" s="18">
        <v>2.1</v>
      </c>
      <c r="G97" s="95">
        <f>SUM(C96:C98)</f>
        <v>2249</v>
      </c>
      <c r="H97" s="54"/>
      <c r="I97" s="15" t="s">
        <v>614</v>
      </c>
    </row>
    <row r="98" spans="1:9" x14ac:dyDescent="0.25">
      <c r="A98" s="15" t="s">
        <v>614</v>
      </c>
      <c r="B98" s="16">
        <v>2018</v>
      </c>
      <c r="C98" s="17">
        <v>749</v>
      </c>
      <c r="D98" s="17">
        <v>732</v>
      </c>
      <c r="E98" s="17">
        <v>17</v>
      </c>
      <c r="F98" s="18">
        <v>2.2999999999999998</v>
      </c>
      <c r="G98" s="95">
        <f>G96/G97</f>
        <v>2.9346376167185415E-2</v>
      </c>
      <c r="H98" s="54">
        <f>G98-F612+1</f>
        <v>1.0293463761671855</v>
      </c>
      <c r="I98" s="15" t="s">
        <v>614</v>
      </c>
    </row>
    <row r="99" spans="1:9" x14ac:dyDescent="0.25">
      <c r="A99" s="15" t="s">
        <v>615</v>
      </c>
      <c r="B99" s="16">
        <v>2020</v>
      </c>
      <c r="C99" s="17">
        <v>648</v>
      </c>
      <c r="D99" s="17">
        <v>625</v>
      </c>
      <c r="E99" s="17">
        <v>23</v>
      </c>
      <c r="F99" s="18">
        <v>3.5</v>
      </c>
      <c r="G99" s="95">
        <f>SUM(E99:E101)</f>
        <v>42</v>
      </c>
      <c r="H99" s="54"/>
      <c r="I99" s="15" t="s">
        <v>615</v>
      </c>
    </row>
    <row r="100" spans="1:9" x14ac:dyDescent="0.25">
      <c r="A100" s="15" t="s">
        <v>615</v>
      </c>
      <c r="B100" s="16">
        <v>2019</v>
      </c>
      <c r="C100" s="17">
        <v>673</v>
      </c>
      <c r="D100" s="17">
        <v>663</v>
      </c>
      <c r="E100" s="17">
        <v>10</v>
      </c>
      <c r="F100" s="18">
        <v>1.5</v>
      </c>
      <c r="G100" s="95">
        <f>SUM(C99:C101)</f>
        <v>2001</v>
      </c>
      <c r="H100" s="54"/>
      <c r="I100" s="15" t="s">
        <v>615</v>
      </c>
    </row>
    <row r="101" spans="1:9" x14ac:dyDescent="0.25">
      <c r="A101" s="15" t="s">
        <v>615</v>
      </c>
      <c r="B101" s="16">
        <v>2018</v>
      </c>
      <c r="C101" s="17">
        <v>680</v>
      </c>
      <c r="D101" s="17">
        <v>671</v>
      </c>
      <c r="E101" s="17">
        <v>9</v>
      </c>
      <c r="F101" s="18">
        <v>1.3</v>
      </c>
      <c r="G101" s="95">
        <f>G99/G100</f>
        <v>2.0989505247376312E-2</v>
      </c>
      <c r="H101" s="54">
        <f>G101-F615+1</f>
        <v>1.0209895052473763</v>
      </c>
      <c r="I101" s="15" t="s">
        <v>615</v>
      </c>
    </row>
    <row r="102" spans="1:9" x14ac:dyDescent="0.25">
      <c r="A102" s="15" t="s">
        <v>616</v>
      </c>
      <c r="B102" s="16">
        <v>2020</v>
      </c>
      <c r="C102" s="17">
        <v>548</v>
      </c>
      <c r="D102" s="17">
        <v>516</v>
      </c>
      <c r="E102" s="17">
        <v>32</v>
      </c>
      <c r="F102" s="18">
        <v>5.8</v>
      </c>
      <c r="G102" s="95">
        <f>SUM(E102:E104)</f>
        <v>61</v>
      </c>
      <c r="H102" s="54"/>
      <c r="I102" s="15" t="s">
        <v>616</v>
      </c>
    </row>
    <row r="103" spans="1:9" x14ac:dyDescent="0.25">
      <c r="A103" s="15" t="s">
        <v>616</v>
      </c>
      <c r="B103" s="16">
        <v>2019</v>
      </c>
      <c r="C103" s="17">
        <v>585</v>
      </c>
      <c r="D103" s="17">
        <v>571</v>
      </c>
      <c r="E103" s="17">
        <v>14</v>
      </c>
      <c r="F103" s="18">
        <v>2.4</v>
      </c>
      <c r="G103" s="95">
        <f>SUM(C102:C104)</f>
        <v>1721</v>
      </c>
      <c r="H103" s="54"/>
      <c r="I103" s="15" t="s">
        <v>616</v>
      </c>
    </row>
    <row r="104" spans="1:9" x14ac:dyDescent="0.25">
      <c r="A104" s="15" t="s">
        <v>616</v>
      </c>
      <c r="B104" s="16">
        <v>2018</v>
      </c>
      <c r="C104" s="17">
        <v>588</v>
      </c>
      <c r="D104" s="17">
        <v>573</v>
      </c>
      <c r="E104" s="17">
        <v>15</v>
      </c>
      <c r="F104" s="18">
        <v>2.6</v>
      </c>
      <c r="G104" s="95">
        <f>G102/G103</f>
        <v>3.5444509006391629E-2</v>
      </c>
      <c r="H104" s="54">
        <f>G104-F621+1</f>
        <v>1.0354445090063917</v>
      </c>
      <c r="I104" s="15" t="s">
        <v>616</v>
      </c>
    </row>
    <row r="105" spans="1:9" x14ac:dyDescent="0.25">
      <c r="A105" s="15" t="s">
        <v>617</v>
      </c>
      <c r="B105" s="16">
        <v>2020</v>
      </c>
      <c r="C105" s="17">
        <v>644</v>
      </c>
      <c r="D105" s="17">
        <v>598</v>
      </c>
      <c r="E105" s="17">
        <v>46</v>
      </c>
      <c r="F105" s="18">
        <v>7.1</v>
      </c>
      <c r="G105" s="95">
        <f>SUM(E105:E107)</f>
        <v>87</v>
      </c>
      <c r="H105" s="54"/>
      <c r="I105" s="15" t="s">
        <v>617</v>
      </c>
    </row>
    <row r="106" spans="1:9" x14ac:dyDescent="0.25">
      <c r="A106" s="15" t="s">
        <v>617</v>
      </c>
      <c r="B106" s="16">
        <v>2019</v>
      </c>
      <c r="C106" s="17">
        <v>691</v>
      </c>
      <c r="D106" s="17">
        <v>674</v>
      </c>
      <c r="E106" s="17">
        <v>17</v>
      </c>
      <c r="F106" s="18">
        <v>2.5</v>
      </c>
      <c r="G106" s="95">
        <f>SUM(C105:C107)</f>
        <v>2037</v>
      </c>
      <c r="H106" s="54"/>
      <c r="I106" s="15" t="s">
        <v>617</v>
      </c>
    </row>
    <row r="107" spans="1:9" x14ac:dyDescent="0.25">
      <c r="A107" s="15" t="s">
        <v>617</v>
      </c>
      <c r="B107" s="16">
        <v>2018</v>
      </c>
      <c r="C107" s="17">
        <v>702</v>
      </c>
      <c r="D107" s="17">
        <v>678</v>
      </c>
      <c r="E107" s="17">
        <v>24</v>
      </c>
      <c r="F107" s="18">
        <v>3.4</v>
      </c>
      <c r="G107" s="95">
        <f>G105/G106</f>
        <v>4.2709867452135494E-2</v>
      </c>
      <c r="H107" s="54">
        <f>G107-F624+1</f>
        <v>1.0427098674521356</v>
      </c>
      <c r="I107" s="15" t="s">
        <v>617</v>
      </c>
    </row>
    <row r="108" spans="1:9" x14ac:dyDescent="0.25">
      <c r="A108" s="15" t="s">
        <v>618</v>
      </c>
      <c r="B108" s="16">
        <v>2020</v>
      </c>
      <c r="C108" s="17">
        <v>1044</v>
      </c>
      <c r="D108" s="17">
        <v>986</v>
      </c>
      <c r="E108" s="17">
        <v>58</v>
      </c>
      <c r="F108" s="18">
        <v>5.6</v>
      </c>
      <c r="G108" s="95">
        <f>SUM(E108:E110)</f>
        <v>120</v>
      </c>
      <c r="H108" s="54"/>
      <c r="I108" s="15" t="s">
        <v>618</v>
      </c>
    </row>
    <row r="109" spans="1:9" x14ac:dyDescent="0.25">
      <c r="A109" s="15" t="s">
        <v>618</v>
      </c>
      <c r="B109" s="16">
        <v>2019</v>
      </c>
      <c r="C109" s="17">
        <v>1064</v>
      </c>
      <c r="D109" s="17">
        <v>1035</v>
      </c>
      <c r="E109" s="17">
        <v>29</v>
      </c>
      <c r="F109" s="18">
        <v>2.7</v>
      </c>
      <c r="G109" s="95">
        <f>SUM(C108:C110)</f>
        <v>3187</v>
      </c>
      <c r="H109" s="54"/>
      <c r="I109" s="15" t="s">
        <v>618</v>
      </c>
    </row>
    <row r="110" spans="1:9" x14ac:dyDescent="0.25">
      <c r="A110" s="15" t="s">
        <v>618</v>
      </c>
      <c r="B110" s="16">
        <v>2018</v>
      </c>
      <c r="C110" s="17">
        <v>1079</v>
      </c>
      <c r="D110" s="17">
        <v>1046</v>
      </c>
      <c r="E110" s="17">
        <v>33</v>
      </c>
      <c r="F110" s="18">
        <v>3.1</v>
      </c>
      <c r="G110" s="95">
        <f>G108/G109</f>
        <v>3.7652965171007219E-2</v>
      </c>
      <c r="H110" s="54">
        <f>G110-F627+1</f>
        <v>1.0376529651710071</v>
      </c>
      <c r="I110" s="15" t="s">
        <v>618</v>
      </c>
    </row>
    <row r="111" spans="1:9" x14ac:dyDescent="0.25">
      <c r="A111" s="15" t="s">
        <v>619</v>
      </c>
      <c r="B111" s="16">
        <v>2020</v>
      </c>
      <c r="C111" s="17">
        <v>2056</v>
      </c>
      <c r="D111" s="17">
        <v>1890</v>
      </c>
      <c r="E111" s="17">
        <v>166</v>
      </c>
      <c r="F111" s="18">
        <v>8.1</v>
      </c>
      <c r="G111" s="95">
        <f>SUM(E111:E113)</f>
        <v>342</v>
      </c>
      <c r="H111" s="54"/>
      <c r="I111" s="15" t="s">
        <v>619</v>
      </c>
    </row>
    <row r="112" spans="1:9" x14ac:dyDescent="0.25">
      <c r="A112" s="15" t="s">
        <v>619</v>
      </c>
      <c r="B112" s="16">
        <v>2019</v>
      </c>
      <c r="C112" s="17">
        <v>2149</v>
      </c>
      <c r="D112" s="17">
        <v>2062</v>
      </c>
      <c r="E112" s="17">
        <v>87</v>
      </c>
      <c r="F112" s="18">
        <v>4</v>
      </c>
      <c r="G112" s="95">
        <f>SUM(C111:C113)</f>
        <v>6412</v>
      </c>
      <c r="H112" s="54"/>
      <c r="I112" s="15" t="s">
        <v>619</v>
      </c>
    </row>
    <row r="113" spans="1:9" x14ac:dyDescent="0.25">
      <c r="A113" s="15" t="s">
        <v>619</v>
      </c>
      <c r="B113" s="16">
        <v>2018</v>
      </c>
      <c r="C113" s="17">
        <v>2207</v>
      </c>
      <c r="D113" s="17">
        <v>2118</v>
      </c>
      <c r="E113" s="17">
        <v>89</v>
      </c>
      <c r="F113" s="18">
        <v>4</v>
      </c>
      <c r="G113" s="95">
        <f>G111/G112</f>
        <v>5.3337492202121022E-2</v>
      </c>
      <c r="H113" s="54">
        <f>G113-F630+1</f>
        <v>1.053337492202121</v>
      </c>
      <c r="I113" s="15" t="s">
        <v>619</v>
      </c>
    </row>
    <row r="114" spans="1:9" x14ac:dyDescent="0.25">
      <c r="A114" s="15" t="s">
        <v>620</v>
      </c>
      <c r="B114" s="16">
        <v>2020</v>
      </c>
      <c r="C114" s="17">
        <v>946</v>
      </c>
      <c r="D114" s="17">
        <v>888</v>
      </c>
      <c r="E114" s="17">
        <v>58</v>
      </c>
      <c r="F114" s="18">
        <v>6.1</v>
      </c>
      <c r="G114" s="95">
        <f>SUM(E114:E116)</f>
        <v>106</v>
      </c>
      <c r="H114" s="54"/>
      <c r="I114" s="15" t="s">
        <v>620</v>
      </c>
    </row>
    <row r="115" spans="1:9" x14ac:dyDescent="0.25">
      <c r="A115" s="15" t="s">
        <v>620</v>
      </c>
      <c r="B115" s="16">
        <v>2019</v>
      </c>
      <c r="C115" s="17">
        <v>1023</v>
      </c>
      <c r="D115" s="17">
        <v>999</v>
      </c>
      <c r="E115" s="17">
        <v>24</v>
      </c>
      <c r="F115" s="18">
        <v>2.2999999999999998</v>
      </c>
      <c r="G115" s="95">
        <f>SUM(C114:C116)</f>
        <v>3002</v>
      </c>
      <c r="H115" s="54"/>
      <c r="I115" s="15" t="s">
        <v>620</v>
      </c>
    </row>
    <row r="116" spans="1:9" x14ac:dyDescent="0.25">
      <c r="A116" s="15" t="s">
        <v>620</v>
      </c>
      <c r="B116" s="16">
        <v>2018</v>
      </c>
      <c r="C116" s="17">
        <v>1033</v>
      </c>
      <c r="D116" s="17">
        <v>1009</v>
      </c>
      <c r="E116" s="17">
        <v>24</v>
      </c>
      <c r="F116" s="18">
        <v>2.2999999999999998</v>
      </c>
      <c r="G116" s="95">
        <f>G114/G115</f>
        <v>3.530979347101932E-2</v>
      </c>
      <c r="H116" s="54">
        <f>G116-F633+1</f>
        <v>1.0353097934710194</v>
      </c>
      <c r="I116" s="15" t="s">
        <v>620</v>
      </c>
    </row>
    <row r="117" spans="1:9" x14ac:dyDescent="0.25">
      <c r="A117" s="15" t="s">
        <v>621</v>
      </c>
      <c r="B117" s="16">
        <v>2020</v>
      </c>
      <c r="C117" s="17">
        <v>597</v>
      </c>
      <c r="D117" s="17">
        <v>516</v>
      </c>
      <c r="E117" s="17">
        <v>81</v>
      </c>
      <c r="F117" s="18">
        <v>13.6</v>
      </c>
      <c r="G117" s="95">
        <f>SUM(E117:E119)</f>
        <v>136</v>
      </c>
      <c r="H117" s="54"/>
      <c r="I117" s="15" t="s">
        <v>621</v>
      </c>
    </row>
    <row r="118" spans="1:9" x14ac:dyDescent="0.25">
      <c r="A118" s="15" t="s">
        <v>621</v>
      </c>
      <c r="B118" s="16">
        <v>2019</v>
      </c>
      <c r="C118" s="17">
        <v>583</v>
      </c>
      <c r="D118" s="17">
        <v>562</v>
      </c>
      <c r="E118" s="17">
        <v>21</v>
      </c>
      <c r="F118" s="18">
        <v>3.6</v>
      </c>
      <c r="G118" s="95">
        <f>SUM(C117:C119)</f>
        <v>1784</v>
      </c>
      <c r="H118" s="54"/>
      <c r="I118" s="15" t="s">
        <v>621</v>
      </c>
    </row>
    <row r="119" spans="1:9" x14ac:dyDescent="0.25">
      <c r="A119" s="15" t="s">
        <v>621</v>
      </c>
      <c r="B119" s="16">
        <v>2018</v>
      </c>
      <c r="C119" s="17">
        <v>604</v>
      </c>
      <c r="D119" s="17">
        <v>570</v>
      </c>
      <c r="E119" s="17">
        <v>34</v>
      </c>
      <c r="F119" s="18">
        <v>5.6</v>
      </c>
      <c r="G119" s="95">
        <f>G117/G118</f>
        <v>7.623318385650224E-2</v>
      </c>
      <c r="H119" s="54">
        <f>G119-F636+1</f>
        <v>1.0762331838565022</v>
      </c>
      <c r="I119" s="15" t="s">
        <v>621</v>
      </c>
    </row>
    <row r="120" spans="1:9" x14ac:dyDescent="0.25">
      <c r="A120" s="15" t="s">
        <v>622</v>
      </c>
      <c r="B120" s="16">
        <v>2020</v>
      </c>
      <c r="C120" s="17">
        <v>911</v>
      </c>
      <c r="D120" s="17">
        <v>874</v>
      </c>
      <c r="E120" s="17">
        <v>37</v>
      </c>
      <c r="F120" s="18">
        <v>4.0999999999999996</v>
      </c>
      <c r="G120" s="95">
        <f>SUM(E120:E122)</f>
        <v>77</v>
      </c>
      <c r="H120" s="54"/>
      <c r="I120" s="15" t="s">
        <v>622</v>
      </c>
    </row>
    <row r="121" spans="1:9" x14ac:dyDescent="0.25">
      <c r="A121" s="15" t="s">
        <v>622</v>
      </c>
      <c r="B121" s="16">
        <v>2019</v>
      </c>
      <c r="C121" s="17">
        <v>972</v>
      </c>
      <c r="D121" s="17">
        <v>953</v>
      </c>
      <c r="E121" s="17">
        <v>19</v>
      </c>
      <c r="F121" s="18">
        <v>2</v>
      </c>
      <c r="G121" s="95">
        <f>SUM(C120:C122)</f>
        <v>2878</v>
      </c>
      <c r="H121" s="54"/>
      <c r="I121" s="15" t="s">
        <v>622</v>
      </c>
    </row>
    <row r="122" spans="1:9" x14ac:dyDescent="0.25">
      <c r="A122" s="15" t="s">
        <v>622</v>
      </c>
      <c r="B122" s="16">
        <v>2018</v>
      </c>
      <c r="C122" s="17">
        <v>995</v>
      </c>
      <c r="D122" s="17">
        <v>974</v>
      </c>
      <c r="E122" s="17">
        <v>21</v>
      </c>
      <c r="F122" s="18">
        <v>2.1</v>
      </c>
      <c r="G122" s="95">
        <f>G120/G121</f>
        <v>2.6754690757470466E-2</v>
      </c>
      <c r="H122" s="54">
        <f>G122-F639+1</f>
        <v>1.0267546907574705</v>
      </c>
      <c r="I122" s="15" t="s">
        <v>622</v>
      </c>
    </row>
    <row r="123" spans="1:9" x14ac:dyDescent="0.25">
      <c r="A123" s="15" t="s">
        <v>623</v>
      </c>
      <c r="B123" s="16">
        <v>2020</v>
      </c>
      <c r="C123" s="17">
        <v>1408</v>
      </c>
      <c r="D123" s="17">
        <v>1349</v>
      </c>
      <c r="E123" s="17">
        <v>59</v>
      </c>
      <c r="F123" s="18">
        <v>4.2</v>
      </c>
      <c r="G123" s="95">
        <f>SUM(E123:E125)</f>
        <v>127</v>
      </c>
      <c r="H123" s="54"/>
      <c r="I123" s="15" t="s">
        <v>623</v>
      </c>
    </row>
    <row r="124" spans="1:9" x14ac:dyDescent="0.25">
      <c r="A124" s="15" t="s">
        <v>623</v>
      </c>
      <c r="B124" s="16">
        <v>2019</v>
      </c>
      <c r="C124" s="17">
        <v>1503</v>
      </c>
      <c r="D124" s="17">
        <v>1470</v>
      </c>
      <c r="E124" s="17">
        <v>33</v>
      </c>
      <c r="F124" s="18">
        <v>2.2000000000000002</v>
      </c>
      <c r="G124" s="95">
        <f>SUM(C123:C125)</f>
        <v>4423</v>
      </c>
      <c r="H124" s="54"/>
      <c r="I124" s="15" t="s">
        <v>623</v>
      </c>
    </row>
    <row r="125" spans="1:9" x14ac:dyDescent="0.25">
      <c r="A125" s="15" t="s">
        <v>623</v>
      </c>
      <c r="B125" s="16">
        <v>2018</v>
      </c>
      <c r="C125" s="17">
        <v>1512</v>
      </c>
      <c r="D125" s="17">
        <v>1477</v>
      </c>
      <c r="E125" s="17">
        <v>35</v>
      </c>
      <c r="F125" s="18">
        <v>2.2999999999999998</v>
      </c>
      <c r="G125" s="95">
        <f>G123/G124</f>
        <v>2.8713542844223377E-2</v>
      </c>
      <c r="H125" s="54">
        <f>G125-F642+1</f>
        <v>1.0287135428442233</v>
      </c>
      <c r="I125" s="15" t="s">
        <v>623</v>
      </c>
    </row>
    <row r="126" spans="1:9" x14ac:dyDescent="0.25">
      <c r="A126" s="15" t="s">
        <v>624</v>
      </c>
      <c r="B126" s="16">
        <v>2020</v>
      </c>
      <c r="C126" s="17">
        <v>12356</v>
      </c>
      <c r="D126" s="17">
        <v>11818</v>
      </c>
      <c r="E126" s="17">
        <v>538</v>
      </c>
      <c r="F126" s="18">
        <v>4.4000000000000004</v>
      </c>
      <c r="G126" s="95">
        <f>SUM(E126:E128)</f>
        <v>1021</v>
      </c>
      <c r="H126" s="54"/>
      <c r="I126" s="15" t="s">
        <v>624</v>
      </c>
    </row>
    <row r="127" spans="1:9" x14ac:dyDescent="0.25">
      <c r="A127" s="15" t="s">
        <v>624</v>
      </c>
      <c r="B127" s="16">
        <v>2019</v>
      </c>
      <c r="C127" s="17">
        <v>12924</v>
      </c>
      <c r="D127" s="17">
        <v>12700</v>
      </c>
      <c r="E127" s="17">
        <v>224</v>
      </c>
      <c r="F127" s="18">
        <v>1.7</v>
      </c>
      <c r="G127" s="95">
        <f>SUM(C126:C128)</f>
        <v>38216</v>
      </c>
      <c r="H127" s="54"/>
      <c r="I127" s="15" t="s">
        <v>624</v>
      </c>
    </row>
    <row r="128" spans="1:9" x14ac:dyDescent="0.25">
      <c r="A128" s="15" t="s">
        <v>624</v>
      </c>
      <c r="B128" s="16">
        <v>2018</v>
      </c>
      <c r="C128" s="17">
        <v>12936</v>
      </c>
      <c r="D128" s="17">
        <v>12677</v>
      </c>
      <c r="E128" s="17">
        <v>259</v>
      </c>
      <c r="F128" s="18">
        <v>2</v>
      </c>
      <c r="G128" s="95">
        <f>G126/G127</f>
        <v>2.6716558509524806E-2</v>
      </c>
      <c r="H128" s="54">
        <f>G128-F645+1</f>
        <v>1.0267165585095248</v>
      </c>
      <c r="I128" s="15" t="s">
        <v>624</v>
      </c>
    </row>
    <row r="129" spans="1:9" x14ac:dyDescent="0.25">
      <c r="A129" s="15" t="s">
        <v>625</v>
      </c>
      <c r="B129" s="16">
        <v>2020</v>
      </c>
      <c r="C129" s="17">
        <v>1301</v>
      </c>
      <c r="D129" s="17">
        <v>1194</v>
      </c>
      <c r="E129" s="17">
        <v>107</v>
      </c>
      <c r="F129" s="18">
        <v>8.1999999999999993</v>
      </c>
      <c r="G129" s="95">
        <f>SUM(E129:E131)</f>
        <v>190</v>
      </c>
      <c r="H129" s="54"/>
      <c r="I129" s="15" t="s">
        <v>625</v>
      </c>
    </row>
    <row r="130" spans="1:9" x14ac:dyDescent="0.25">
      <c r="A130" s="15" t="s">
        <v>625</v>
      </c>
      <c r="B130" s="16">
        <v>2019</v>
      </c>
      <c r="C130" s="17">
        <v>1304</v>
      </c>
      <c r="D130" s="17">
        <v>1268</v>
      </c>
      <c r="E130" s="17">
        <v>36</v>
      </c>
      <c r="F130" s="18">
        <v>2.8</v>
      </c>
      <c r="G130" s="95">
        <f>SUM(C129:C131)</f>
        <v>3927</v>
      </c>
      <c r="H130" s="54"/>
      <c r="I130" s="15" t="s">
        <v>625</v>
      </c>
    </row>
    <row r="131" spans="1:9" x14ac:dyDescent="0.25">
      <c r="A131" s="15" t="s">
        <v>625</v>
      </c>
      <c r="B131" s="16">
        <v>2018</v>
      </c>
      <c r="C131" s="17">
        <v>1322</v>
      </c>
      <c r="D131" s="17">
        <v>1275</v>
      </c>
      <c r="E131" s="17">
        <v>47</v>
      </c>
      <c r="F131" s="18">
        <v>3.6</v>
      </c>
      <c r="G131" s="95">
        <f>G129/G130</f>
        <v>4.8382989559460146E-2</v>
      </c>
      <c r="H131" s="54">
        <f>G131-F648+1</f>
        <v>1.0483829895594601</v>
      </c>
      <c r="I131" s="15" t="s">
        <v>625</v>
      </c>
    </row>
    <row r="132" spans="1:9" x14ac:dyDescent="0.25">
      <c r="A132" s="15" t="s">
        <v>626</v>
      </c>
      <c r="B132" s="16">
        <v>2020</v>
      </c>
      <c r="C132" s="17">
        <v>2773</v>
      </c>
      <c r="D132" s="17">
        <v>2660</v>
      </c>
      <c r="E132" s="17">
        <v>113</v>
      </c>
      <c r="F132" s="18">
        <v>4.0999999999999996</v>
      </c>
      <c r="G132" s="95">
        <f>SUM(E132:E134)</f>
        <v>228</v>
      </c>
      <c r="H132" s="54"/>
      <c r="I132" s="15" t="s">
        <v>626</v>
      </c>
    </row>
    <row r="133" spans="1:9" x14ac:dyDescent="0.25">
      <c r="A133" s="15" t="s">
        <v>626</v>
      </c>
      <c r="B133" s="16">
        <v>2019</v>
      </c>
      <c r="C133" s="17">
        <v>2911</v>
      </c>
      <c r="D133" s="17">
        <v>2859</v>
      </c>
      <c r="E133" s="17">
        <v>52</v>
      </c>
      <c r="F133" s="18">
        <v>1.8</v>
      </c>
      <c r="G133" s="95">
        <f>SUM(C132:C134)</f>
        <v>8579</v>
      </c>
      <c r="H133" s="54"/>
      <c r="I133" s="15" t="s">
        <v>626</v>
      </c>
    </row>
    <row r="134" spans="1:9" x14ac:dyDescent="0.25">
      <c r="A134" s="15" t="s">
        <v>626</v>
      </c>
      <c r="B134" s="16">
        <v>2018</v>
      </c>
      <c r="C134" s="17">
        <v>2895</v>
      </c>
      <c r="D134" s="17">
        <v>2832</v>
      </c>
      <c r="E134" s="17">
        <v>63</v>
      </c>
      <c r="F134" s="18">
        <v>2.2000000000000002</v>
      </c>
      <c r="G134" s="95">
        <f>G132/G133</f>
        <v>2.6576524070404475E-2</v>
      </c>
      <c r="H134" s="54">
        <f>G134-F651+1</f>
        <v>1.0265765240704046</v>
      </c>
      <c r="I134" s="15" t="s">
        <v>626</v>
      </c>
    </row>
    <row r="135" spans="1:9" x14ac:dyDescent="0.25">
      <c r="A135" s="15" t="s">
        <v>627</v>
      </c>
      <c r="B135" s="16">
        <v>2020</v>
      </c>
      <c r="C135" s="17">
        <v>1027</v>
      </c>
      <c r="D135" s="17">
        <v>982</v>
      </c>
      <c r="E135" s="17">
        <v>45</v>
      </c>
      <c r="F135" s="18">
        <v>4.4000000000000004</v>
      </c>
      <c r="G135" s="95">
        <f>SUM(E135:E137)</f>
        <v>102</v>
      </c>
      <c r="H135" s="54"/>
      <c r="I135" s="15" t="s">
        <v>627</v>
      </c>
    </row>
    <row r="136" spans="1:9" x14ac:dyDescent="0.25">
      <c r="A136" s="15" t="s">
        <v>627</v>
      </c>
      <c r="B136" s="16">
        <v>2019</v>
      </c>
      <c r="C136" s="17">
        <v>1099</v>
      </c>
      <c r="D136" s="17">
        <v>1071</v>
      </c>
      <c r="E136" s="17">
        <v>28</v>
      </c>
      <c r="F136" s="18">
        <v>2.5</v>
      </c>
      <c r="G136" s="95">
        <f>SUM(C135:C137)</f>
        <v>3225</v>
      </c>
      <c r="H136" s="54"/>
      <c r="I136" s="15" t="s">
        <v>627</v>
      </c>
    </row>
    <row r="137" spans="1:9" x14ac:dyDescent="0.25">
      <c r="A137" s="15" t="s">
        <v>627</v>
      </c>
      <c r="B137" s="16">
        <v>2018</v>
      </c>
      <c r="C137" s="17">
        <v>1099</v>
      </c>
      <c r="D137" s="17">
        <v>1070</v>
      </c>
      <c r="E137" s="17">
        <v>29</v>
      </c>
      <c r="F137" s="18">
        <v>2.6</v>
      </c>
      <c r="G137" s="95">
        <f>G135/G136</f>
        <v>3.1627906976744183E-2</v>
      </c>
      <c r="H137" s="54">
        <f>G137-F654+1</f>
        <v>1.0316279069767442</v>
      </c>
      <c r="I137" s="15" t="s">
        <v>627</v>
      </c>
    </row>
    <row r="138" spans="1:9" x14ac:dyDescent="0.25">
      <c r="A138" s="15" t="s">
        <v>628</v>
      </c>
      <c r="B138" s="16">
        <v>2020</v>
      </c>
      <c r="C138" s="17">
        <v>613</v>
      </c>
      <c r="D138" s="17">
        <v>590</v>
      </c>
      <c r="E138" s="17">
        <v>23</v>
      </c>
      <c r="F138" s="18">
        <v>3.8</v>
      </c>
      <c r="G138" s="95">
        <f>SUM(E138:E140)</f>
        <v>48</v>
      </c>
      <c r="H138" s="54"/>
      <c r="I138" s="15" t="s">
        <v>628</v>
      </c>
    </row>
    <row r="139" spans="1:9" x14ac:dyDescent="0.25">
      <c r="A139" s="15" t="s">
        <v>628</v>
      </c>
      <c r="B139" s="16">
        <v>2019</v>
      </c>
      <c r="C139" s="17">
        <v>638</v>
      </c>
      <c r="D139" s="17">
        <v>625</v>
      </c>
      <c r="E139" s="17">
        <v>13</v>
      </c>
      <c r="F139" s="18">
        <v>2</v>
      </c>
      <c r="G139" s="95">
        <f>SUM(C138:C140)</f>
        <v>1878</v>
      </c>
      <c r="H139" s="54"/>
      <c r="I139" s="15" t="s">
        <v>628</v>
      </c>
    </row>
    <row r="140" spans="1:9" x14ac:dyDescent="0.25">
      <c r="A140" s="15" t="s">
        <v>628</v>
      </c>
      <c r="B140" s="16">
        <v>2018</v>
      </c>
      <c r="C140" s="17">
        <v>627</v>
      </c>
      <c r="D140" s="17">
        <v>615</v>
      </c>
      <c r="E140" s="17">
        <v>12</v>
      </c>
      <c r="F140" s="18">
        <v>1.9</v>
      </c>
      <c r="G140" s="95">
        <f>G138/G139</f>
        <v>2.5559105431309903E-2</v>
      </c>
      <c r="H140" s="54">
        <f>G140-F657+1</f>
        <v>1.0255591054313098</v>
      </c>
      <c r="I140" s="15" t="s">
        <v>628</v>
      </c>
    </row>
    <row r="141" spans="1:9" x14ac:dyDescent="0.25">
      <c r="A141" s="15" t="s">
        <v>629</v>
      </c>
      <c r="B141" s="16">
        <v>2020</v>
      </c>
      <c r="C141" s="17">
        <v>771</v>
      </c>
      <c r="D141" s="17">
        <v>735</v>
      </c>
      <c r="E141" s="17">
        <v>36</v>
      </c>
      <c r="F141" s="18">
        <v>4.7</v>
      </c>
      <c r="G141" s="95">
        <f>SUM(E141:E143)</f>
        <v>75</v>
      </c>
      <c r="H141" s="54"/>
      <c r="I141" s="15" t="s">
        <v>629</v>
      </c>
    </row>
    <row r="142" spans="1:9" x14ac:dyDescent="0.25">
      <c r="A142" s="15" t="s">
        <v>629</v>
      </c>
      <c r="B142" s="16">
        <v>2019</v>
      </c>
      <c r="C142" s="17">
        <v>821</v>
      </c>
      <c r="D142" s="17">
        <v>801</v>
      </c>
      <c r="E142" s="17">
        <v>20</v>
      </c>
      <c r="F142" s="18">
        <v>2.4</v>
      </c>
      <c r="G142" s="95">
        <f>SUM(C141:C143)</f>
        <v>2423</v>
      </c>
      <c r="H142" s="54"/>
      <c r="I142" s="15" t="s">
        <v>629</v>
      </c>
    </row>
    <row r="143" spans="1:9" x14ac:dyDescent="0.25">
      <c r="A143" s="15" t="s">
        <v>629</v>
      </c>
      <c r="B143" s="16">
        <v>2018</v>
      </c>
      <c r="C143" s="17">
        <v>831</v>
      </c>
      <c r="D143" s="17">
        <v>812</v>
      </c>
      <c r="E143" s="17">
        <v>19</v>
      </c>
      <c r="F143" s="18">
        <v>2.2999999999999998</v>
      </c>
      <c r="G143" s="95">
        <f>G141/G142</f>
        <v>3.0953363598844409E-2</v>
      </c>
      <c r="H143" s="54">
        <f>G143-F660+1</f>
        <v>1.0309533635988444</v>
      </c>
      <c r="I143" s="15" t="s">
        <v>629</v>
      </c>
    </row>
    <row r="144" spans="1:9" x14ac:dyDescent="0.25">
      <c r="A144" s="15" t="s">
        <v>630</v>
      </c>
      <c r="B144" s="16">
        <v>2020</v>
      </c>
      <c r="C144" s="17">
        <v>2715</v>
      </c>
      <c r="D144" s="17">
        <v>2610</v>
      </c>
      <c r="E144" s="17">
        <v>105</v>
      </c>
      <c r="F144" s="18">
        <v>3.9</v>
      </c>
      <c r="G144" s="95">
        <f>SUM(E144:E146)</f>
        <v>209</v>
      </c>
      <c r="H144" s="54"/>
      <c r="I144" s="15" t="s">
        <v>630</v>
      </c>
    </row>
    <row r="145" spans="1:9" x14ac:dyDescent="0.25">
      <c r="A145" s="15" t="s">
        <v>630</v>
      </c>
      <c r="B145" s="16">
        <v>2019</v>
      </c>
      <c r="C145" s="17">
        <v>2858</v>
      </c>
      <c r="D145" s="17">
        <v>2805</v>
      </c>
      <c r="E145" s="17">
        <v>53</v>
      </c>
      <c r="F145" s="18">
        <v>1.9</v>
      </c>
      <c r="G145" s="95">
        <f>SUM(C144:C146)</f>
        <v>8416</v>
      </c>
      <c r="H145" s="54"/>
      <c r="I145" s="15" t="s">
        <v>630</v>
      </c>
    </row>
    <row r="146" spans="1:9" x14ac:dyDescent="0.25">
      <c r="A146" s="15" t="s">
        <v>630</v>
      </c>
      <c r="B146" s="16">
        <v>2018</v>
      </c>
      <c r="C146" s="17">
        <v>2843</v>
      </c>
      <c r="D146" s="17">
        <v>2792</v>
      </c>
      <c r="E146" s="17">
        <v>51</v>
      </c>
      <c r="F146" s="18">
        <v>1.8</v>
      </c>
      <c r="G146" s="95">
        <f>G144/G145</f>
        <v>2.4833650190114069E-2</v>
      </c>
      <c r="H146" s="54">
        <f>G146-F663+1</f>
        <v>1.0248336501901141</v>
      </c>
      <c r="I146" s="15" t="s">
        <v>630</v>
      </c>
    </row>
    <row r="147" spans="1:9" x14ac:dyDescent="0.25">
      <c r="A147" s="15" t="s">
        <v>631</v>
      </c>
      <c r="B147" s="16">
        <v>2020</v>
      </c>
      <c r="C147" s="17">
        <v>513</v>
      </c>
      <c r="D147" s="17">
        <v>476</v>
      </c>
      <c r="E147" s="17">
        <v>37</v>
      </c>
      <c r="F147" s="18">
        <v>7.2</v>
      </c>
      <c r="G147" s="95">
        <f>SUM(E147:E149)</f>
        <v>78</v>
      </c>
      <c r="H147" s="54"/>
      <c r="I147" s="15" t="s">
        <v>631</v>
      </c>
    </row>
    <row r="148" spans="1:9" x14ac:dyDescent="0.25">
      <c r="A148" s="15" t="s">
        <v>631</v>
      </c>
      <c r="B148" s="16">
        <v>2019</v>
      </c>
      <c r="C148" s="17">
        <v>539</v>
      </c>
      <c r="D148" s="17">
        <v>520</v>
      </c>
      <c r="E148" s="17">
        <v>19</v>
      </c>
      <c r="F148" s="18">
        <v>3.5</v>
      </c>
      <c r="G148" s="95">
        <f>SUM(C147:C149)</f>
        <v>1603</v>
      </c>
      <c r="H148" s="54"/>
      <c r="I148" s="15" t="s">
        <v>631</v>
      </c>
    </row>
    <row r="149" spans="1:9" x14ac:dyDescent="0.25">
      <c r="A149" s="15" t="s">
        <v>631</v>
      </c>
      <c r="B149" s="16">
        <v>2018</v>
      </c>
      <c r="C149" s="17">
        <v>551</v>
      </c>
      <c r="D149" s="17">
        <v>529</v>
      </c>
      <c r="E149" s="17">
        <v>22</v>
      </c>
      <c r="F149" s="18">
        <v>4</v>
      </c>
      <c r="G149" s="95">
        <f>G147/G148</f>
        <v>4.8658764815970056E-2</v>
      </c>
      <c r="H149" s="54">
        <f>G149-F666+1</f>
        <v>1.04865876481597</v>
      </c>
      <c r="I149" s="15" t="s">
        <v>631</v>
      </c>
    </row>
    <row r="150" spans="1:9" x14ac:dyDescent="0.25">
      <c r="A150" s="15" t="s">
        <v>632</v>
      </c>
      <c r="B150" s="16">
        <v>2020</v>
      </c>
      <c r="C150" s="17">
        <v>290</v>
      </c>
      <c r="D150" s="17">
        <v>274</v>
      </c>
      <c r="E150" s="17">
        <v>16</v>
      </c>
      <c r="F150" s="18">
        <v>5.5</v>
      </c>
      <c r="G150" s="95">
        <f>SUM(E150:E152)</f>
        <v>33</v>
      </c>
      <c r="H150" s="54"/>
      <c r="I150" s="15" t="s">
        <v>632</v>
      </c>
    </row>
    <row r="151" spans="1:9" x14ac:dyDescent="0.25">
      <c r="A151" s="15" t="s">
        <v>632</v>
      </c>
      <c r="B151" s="16">
        <v>2019</v>
      </c>
      <c r="C151" s="17">
        <v>306</v>
      </c>
      <c r="D151" s="17">
        <v>299</v>
      </c>
      <c r="E151" s="17">
        <v>7</v>
      </c>
      <c r="F151" s="18">
        <v>2.2999999999999998</v>
      </c>
      <c r="G151" s="95">
        <f>SUM(C150:C152)</f>
        <v>908</v>
      </c>
      <c r="H151" s="54"/>
      <c r="I151" s="15" t="s">
        <v>632</v>
      </c>
    </row>
    <row r="152" spans="1:9" x14ac:dyDescent="0.25">
      <c r="A152" s="15" t="s">
        <v>632</v>
      </c>
      <c r="B152" s="16">
        <v>2018</v>
      </c>
      <c r="C152" s="17">
        <v>312</v>
      </c>
      <c r="D152" s="17">
        <v>302</v>
      </c>
      <c r="E152" s="17">
        <v>10</v>
      </c>
      <c r="F152" s="18">
        <v>3.2</v>
      </c>
      <c r="G152" s="95">
        <f>G150/G151</f>
        <v>3.634361233480176E-2</v>
      </c>
      <c r="H152" s="54">
        <f>G152-F669+1</f>
        <v>1.0363436123348018</v>
      </c>
      <c r="I152" s="15" t="s">
        <v>632</v>
      </c>
    </row>
    <row r="153" spans="1:9" x14ac:dyDescent="0.25">
      <c r="A153" s="15" t="s">
        <v>633</v>
      </c>
      <c r="B153" s="16">
        <v>2020</v>
      </c>
      <c r="C153" s="17">
        <v>1234</v>
      </c>
      <c r="D153" s="17">
        <v>1166</v>
      </c>
      <c r="E153" s="17">
        <v>68</v>
      </c>
      <c r="F153" s="18">
        <v>5.5</v>
      </c>
      <c r="G153" s="95">
        <f>SUM(E153:E155)</f>
        <v>130</v>
      </c>
      <c r="H153" s="54"/>
      <c r="I153" s="15" t="s">
        <v>633</v>
      </c>
    </row>
    <row r="154" spans="1:9" x14ac:dyDescent="0.25">
      <c r="A154" s="15" t="s">
        <v>633</v>
      </c>
      <c r="B154" s="16">
        <v>2019</v>
      </c>
      <c r="C154" s="17">
        <v>1281</v>
      </c>
      <c r="D154" s="17">
        <v>1253</v>
      </c>
      <c r="E154" s="17">
        <v>28</v>
      </c>
      <c r="F154" s="18">
        <v>2.2000000000000002</v>
      </c>
      <c r="G154" s="95">
        <f>SUM(C153:C155)</f>
        <v>3773</v>
      </c>
      <c r="H154" s="54"/>
      <c r="I154" s="15" t="s">
        <v>633</v>
      </c>
    </row>
    <row r="155" spans="1:9" x14ac:dyDescent="0.25">
      <c r="A155" s="15" t="s">
        <v>633</v>
      </c>
      <c r="B155" s="16">
        <v>2018</v>
      </c>
      <c r="C155" s="17">
        <v>1258</v>
      </c>
      <c r="D155" s="17">
        <v>1224</v>
      </c>
      <c r="E155" s="17">
        <v>34</v>
      </c>
      <c r="F155" s="18">
        <v>2.7</v>
      </c>
      <c r="G155" s="95">
        <f>G153/G154</f>
        <v>3.445534057778956E-2</v>
      </c>
      <c r="H155" s="54">
        <f>G155-F672+1</f>
        <v>1.0344553405777897</v>
      </c>
      <c r="I155" s="15" t="s">
        <v>633</v>
      </c>
    </row>
    <row r="156" spans="1:9" x14ac:dyDescent="0.25">
      <c r="A156" s="15" t="s">
        <v>634</v>
      </c>
      <c r="B156" s="16">
        <v>2020</v>
      </c>
      <c r="C156" s="17">
        <v>297</v>
      </c>
      <c r="D156" s="17">
        <v>274</v>
      </c>
      <c r="E156" s="17">
        <v>23</v>
      </c>
      <c r="F156" s="18">
        <v>7.7</v>
      </c>
      <c r="G156" s="95">
        <f>SUM(E156:E158)</f>
        <v>40</v>
      </c>
      <c r="H156" s="54"/>
      <c r="I156" s="15" t="s">
        <v>634</v>
      </c>
    </row>
    <row r="157" spans="1:9" x14ac:dyDescent="0.25">
      <c r="A157" s="15" t="s">
        <v>634</v>
      </c>
      <c r="B157" s="16">
        <v>2019</v>
      </c>
      <c r="C157" s="17">
        <v>311</v>
      </c>
      <c r="D157" s="17">
        <v>303</v>
      </c>
      <c r="E157" s="17">
        <v>8</v>
      </c>
      <c r="F157" s="18">
        <v>2.6</v>
      </c>
      <c r="G157" s="95">
        <f>SUM(C156:C158)</f>
        <v>924</v>
      </c>
      <c r="H157" s="54"/>
      <c r="I157" s="15" t="s">
        <v>634</v>
      </c>
    </row>
    <row r="158" spans="1:9" x14ac:dyDescent="0.25">
      <c r="A158" s="15" t="s">
        <v>634</v>
      </c>
      <c r="B158" s="16">
        <v>2018</v>
      </c>
      <c r="C158" s="17">
        <v>316</v>
      </c>
      <c r="D158" s="17">
        <v>307</v>
      </c>
      <c r="E158" s="17">
        <v>9</v>
      </c>
      <c r="F158" s="18">
        <v>2.8</v>
      </c>
      <c r="G158" s="95">
        <f>G156/G157</f>
        <v>4.3290043290043288E-2</v>
      </c>
      <c r="H158" s="54">
        <f>G158-F675+1</f>
        <v>1.0432900432900434</v>
      </c>
      <c r="I158" s="15" t="s">
        <v>634</v>
      </c>
    </row>
    <row r="159" spans="1:9" x14ac:dyDescent="0.25">
      <c r="A159" s="15" t="s">
        <v>635</v>
      </c>
      <c r="B159" s="16">
        <v>2020</v>
      </c>
      <c r="C159" s="17">
        <v>457</v>
      </c>
      <c r="D159" s="17">
        <v>434</v>
      </c>
      <c r="E159" s="17">
        <v>23</v>
      </c>
      <c r="F159" s="18">
        <v>5</v>
      </c>
      <c r="G159" s="95">
        <f>SUM(E159:E161)</f>
        <v>52</v>
      </c>
      <c r="H159" s="54"/>
      <c r="I159" s="15" t="s">
        <v>635</v>
      </c>
    </row>
    <row r="160" spans="1:9" x14ac:dyDescent="0.25">
      <c r="A160" s="15" t="s">
        <v>635</v>
      </c>
      <c r="B160" s="16">
        <v>2019</v>
      </c>
      <c r="C160" s="17">
        <v>476</v>
      </c>
      <c r="D160" s="17">
        <v>463</v>
      </c>
      <c r="E160" s="17">
        <v>13</v>
      </c>
      <c r="F160" s="18">
        <v>2.7</v>
      </c>
      <c r="G160" s="95">
        <f>SUM(C159:C161)</f>
        <v>1420</v>
      </c>
      <c r="H160" s="54"/>
      <c r="I160" s="15" t="s">
        <v>635</v>
      </c>
    </row>
    <row r="161" spans="1:9" x14ac:dyDescent="0.25">
      <c r="A161" s="15" t="s">
        <v>635</v>
      </c>
      <c r="B161" s="16">
        <v>2018</v>
      </c>
      <c r="C161" s="17">
        <v>487</v>
      </c>
      <c r="D161" s="17">
        <v>471</v>
      </c>
      <c r="E161" s="17">
        <v>16</v>
      </c>
      <c r="F161" s="18">
        <v>3.3</v>
      </c>
      <c r="G161" s="95">
        <f>G159/G160</f>
        <v>3.6619718309859155E-2</v>
      </c>
      <c r="H161" s="54">
        <f>G161-F678+1</f>
        <v>1.0366197183098591</v>
      </c>
      <c r="I161" s="15" t="s">
        <v>635</v>
      </c>
    </row>
    <row r="162" spans="1:9" x14ac:dyDescent="0.25">
      <c r="A162" s="15" t="s">
        <v>636</v>
      </c>
      <c r="B162" s="16">
        <v>2020</v>
      </c>
      <c r="C162" s="17">
        <v>122</v>
      </c>
      <c r="D162" s="17">
        <v>114</v>
      </c>
      <c r="E162" s="17">
        <v>8</v>
      </c>
      <c r="F162" s="18">
        <v>6.6</v>
      </c>
      <c r="G162" s="95">
        <f>SUM(E162:E164)</f>
        <v>17</v>
      </c>
      <c r="H162" s="54"/>
      <c r="I162" s="15" t="s">
        <v>636</v>
      </c>
    </row>
    <row r="163" spans="1:9" x14ac:dyDescent="0.25">
      <c r="A163" s="15" t="s">
        <v>636</v>
      </c>
      <c r="B163" s="16">
        <v>2019</v>
      </c>
      <c r="C163" s="17">
        <v>129</v>
      </c>
      <c r="D163" s="17">
        <v>125</v>
      </c>
      <c r="E163" s="17">
        <v>4</v>
      </c>
      <c r="F163" s="18">
        <v>3.1</v>
      </c>
      <c r="G163" s="95">
        <f>SUM(C162:C164)</f>
        <v>379</v>
      </c>
      <c r="H163" s="54"/>
      <c r="I163" s="15" t="s">
        <v>636</v>
      </c>
    </row>
    <row r="164" spans="1:9" x14ac:dyDescent="0.25">
      <c r="A164" s="15" t="s">
        <v>636</v>
      </c>
      <c r="B164" s="16">
        <v>2018</v>
      </c>
      <c r="C164" s="17">
        <v>128</v>
      </c>
      <c r="D164" s="17">
        <v>123</v>
      </c>
      <c r="E164" s="17">
        <v>5</v>
      </c>
      <c r="F164" s="18">
        <v>3.9</v>
      </c>
      <c r="G164" s="95">
        <f>G162/G163</f>
        <v>4.4854881266490766E-2</v>
      </c>
      <c r="H164" s="54">
        <f>G164-F681+1</f>
        <v>1.0448548812664908</v>
      </c>
      <c r="I164" s="15" t="s">
        <v>636</v>
      </c>
    </row>
    <row r="165" spans="1:9" x14ac:dyDescent="0.25">
      <c r="A165" s="15" t="s">
        <v>637</v>
      </c>
      <c r="B165" s="16">
        <v>2020</v>
      </c>
      <c r="C165" s="17">
        <v>1059</v>
      </c>
      <c r="D165" s="17">
        <v>1006</v>
      </c>
      <c r="E165" s="17">
        <v>53</v>
      </c>
      <c r="F165" s="18">
        <v>5</v>
      </c>
      <c r="G165" s="95">
        <f>SUM(E165:E167)</f>
        <v>110</v>
      </c>
      <c r="H165" s="54"/>
      <c r="I165" s="15" t="s">
        <v>637</v>
      </c>
    </row>
    <row r="166" spans="1:9" x14ac:dyDescent="0.25">
      <c r="A166" s="15" t="s">
        <v>637</v>
      </c>
      <c r="B166" s="16">
        <v>2019</v>
      </c>
      <c r="C166" s="17">
        <v>1125</v>
      </c>
      <c r="D166" s="17">
        <v>1097</v>
      </c>
      <c r="E166" s="17">
        <v>28</v>
      </c>
      <c r="F166" s="18">
        <v>2.5</v>
      </c>
      <c r="G166" s="95">
        <f>SUM(C165:C167)</f>
        <v>3323</v>
      </c>
      <c r="H166" s="54"/>
      <c r="I166" s="15" t="s">
        <v>637</v>
      </c>
    </row>
    <row r="167" spans="1:9" x14ac:dyDescent="0.25">
      <c r="A167" s="15" t="s">
        <v>637</v>
      </c>
      <c r="B167" s="16">
        <v>2018</v>
      </c>
      <c r="C167" s="17">
        <v>1139</v>
      </c>
      <c r="D167" s="17">
        <v>1110</v>
      </c>
      <c r="E167" s="17">
        <v>29</v>
      </c>
      <c r="F167" s="18">
        <v>2.5</v>
      </c>
      <c r="G167" s="95">
        <f>G165/G166</f>
        <v>3.3102618116160096E-2</v>
      </c>
      <c r="H167" s="54">
        <f>G167-F684+1</f>
        <v>1.03310261811616</v>
      </c>
      <c r="I167" s="15" t="s">
        <v>637</v>
      </c>
    </row>
    <row r="168" spans="1:9" x14ac:dyDescent="0.25">
      <c r="A168" s="15" t="s">
        <v>638</v>
      </c>
      <c r="B168" s="16">
        <v>2020</v>
      </c>
      <c r="C168" s="17">
        <v>129</v>
      </c>
      <c r="D168" s="17">
        <v>119</v>
      </c>
      <c r="E168" s="17">
        <v>10</v>
      </c>
      <c r="F168" s="18">
        <v>7.8</v>
      </c>
      <c r="G168" s="95">
        <f>SUM(E168:E170)</f>
        <v>24</v>
      </c>
      <c r="H168" s="54"/>
      <c r="I168" s="15" t="s">
        <v>638</v>
      </c>
    </row>
    <row r="169" spans="1:9" x14ac:dyDescent="0.25">
      <c r="A169" s="15" t="s">
        <v>638</v>
      </c>
      <c r="B169" s="16">
        <v>2019</v>
      </c>
      <c r="C169" s="17">
        <v>134</v>
      </c>
      <c r="D169" s="17">
        <v>128</v>
      </c>
      <c r="E169" s="17">
        <v>6</v>
      </c>
      <c r="F169" s="18">
        <v>4.5</v>
      </c>
      <c r="G169" s="95">
        <f>SUM(C168:C170)</f>
        <v>400</v>
      </c>
      <c r="H169" s="54"/>
      <c r="I169" s="15" t="s">
        <v>638</v>
      </c>
    </row>
    <row r="170" spans="1:9" x14ac:dyDescent="0.25">
      <c r="A170" s="15" t="s">
        <v>638</v>
      </c>
      <c r="B170" s="16">
        <v>2018</v>
      </c>
      <c r="C170" s="17">
        <v>137</v>
      </c>
      <c r="D170" s="17">
        <v>129</v>
      </c>
      <c r="E170" s="17">
        <v>8</v>
      </c>
      <c r="F170" s="18">
        <v>5.8</v>
      </c>
      <c r="G170" s="95">
        <f>G168/G169</f>
        <v>0.06</v>
      </c>
      <c r="H170" s="54">
        <f>G170-F687+1</f>
        <v>1.06</v>
      </c>
      <c r="I170" s="15" t="s">
        <v>638</v>
      </c>
    </row>
    <row r="171" spans="1:9" x14ac:dyDescent="0.25">
      <c r="A171" s="15" t="s">
        <v>639</v>
      </c>
      <c r="B171" s="16">
        <v>2020</v>
      </c>
      <c r="C171" s="17">
        <v>1441</v>
      </c>
      <c r="D171" s="17">
        <v>1357</v>
      </c>
      <c r="E171" s="17">
        <v>84</v>
      </c>
      <c r="F171" s="18">
        <v>5.8</v>
      </c>
      <c r="G171" s="95">
        <f>SUM(E171:E173)</f>
        <v>176</v>
      </c>
      <c r="H171" s="54"/>
      <c r="I171" s="15" t="s">
        <v>639</v>
      </c>
    </row>
    <row r="172" spans="1:9" x14ac:dyDescent="0.25">
      <c r="A172" s="15" t="s">
        <v>639</v>
      </c>
      <c r="B172" s="16">
        <v>2019</v>
      </c>
      <c r="C172" s="17">
        <v>1541</v>
      </c>
      <c r="D172" s="17">
        <v>1501</v>
      </c>
      <c r="E172" s="17">
        <v>40</v>
      </c>
      <c r="F172" s="18">
        <v>2.6</v>
      </c>
      <c r="G172" s="95">
        <f>SUM(C171:C173)</f>
        <v>4539</v>
      </c>
      <c r="H172" s="54"/>
      <c r="I172" s="15" t="s">
        <v>639</v>
      </c>
    </row>
    <row r="173" spans="1:9" x14ac:dyDescent="0.25">
      <c r="A173" s="15" t="s">
        <v>639</v>
      </c>
      <c r="B173" s="16">
        <v>2018</v>
      </c>
      <c r="C173" s="17">
        <v>1557</v>
      </c>
      <c r="D173" s="17">
        <v>1505</v>
      </c>
      <c r="E173" s="17">
        <v>52</v>
      </c>
      <c r="F173" s="18">
        <v>3.3</v>
      </c>
      <c r="G173" s="95">
        <f>G171/G172</f>
        <v>3.8775060586032167E-2</v>
      </c>
      <c r="H173" s="54">
        <f>G173-F690+1</f>
        <v>1.0387750605860322</v>
      </c>
      <c r="I173" s="15" t="s">
        <v>639</v>
      </c>
    </row>
    <row r="174" spans="1:9" x14ac:dyDescent="0.25">
      <c r="A174" s="15" t="s">
        <v>640</v>
      </c>
      <c r="B174" s="16">
        <v>2020</v>
      </c>
      <c r="C174" s="17">
        <v>5077</v>
      </c>
      <c r="D174" s="17">
        <v>4836</v>
      </c>
      <c r="E174" s="17">
        <v>241</v>
      </c>
      <c r="F174" s="18">
        <v>4.7</v>
      </c>
      <c r="G174" s="95">
        <f>SUM(E174:E176)</f>
        <v>437</v>
      </c>
      <c r="H174" s="54"/>
      <c r="I174" s="15" t="s">
        <v>640</v>
      </c>
    </row>
    <row r="175" spans="1:9" x14ac:dyDescent="0.25">
      <c r="A175" s="15" t="s">
        <v>640</v>
      </c>
      <c r="B175" s="16">
        <v>2019</v>
      </c>
      <c r="C175" s="17">
        <v>5215</v>
      </c>
      <c r="D175" s="17">
        <v>5124</v>
      </c>
      <c r="E175" s="17">
        <v>91</v>
      </c>
      <c r="F175" s="18">
        <v>1.7</v>
      </c>
      <c r="G175" s="95">
        <f>SUM(C174:C176)</f>
        <v>15508</v>
      </c>
      <c r="H175" s="54"/>
      <c r="I175" s="15" t="s">
        <v>640</v>
      </c>
    </row>
    <row r="176" spans="1:9" x14ac:dyDescent="0.25">
      <c r="A176" s="15" t="s">
        <v>640</v>
      </c>
      <c r="B176" s="16">
        <v>2018</v>
      </c>
      <c r="C176" s="17">
        <v>5216</v>
      </c>
      <c r="D176" s="17">
        <v>5111</v>
      </c>
      <c r="E176" s="17">
        <v>105</v>
      </c>
      <c r="F176" s="18">
        <v>2</v>
      </c>
      <c r="G176" s="95">
        <f>G174/G175</f>
        <v>2.8179004384833634E-2</v>
      </c>
      <c r="H176" s="54">
        <f>G176-F693+1</f>
        <v>1.0281790043848336</v>
      </c>
      <c r="I176" s="15" t="s">
        <v>640</v>
      </c>
    </row>
    <row r="177" spans="1:9" x14ac:dyDescent="0.25">
      <c r="A177" s="15" t="s">
        <v>641</v>
      </c>
      <c r="B177" s="16">
        <v>2020</v>
      </c>
      <c r="C177" s="17">
        <v>1951</v>
      </c>
      <c r="D177" s="17">
        <v>1873</v>
      </c>
      <c r="E177" s="17">
        <v>78</v>
      </c>
      <c r="F177" s="18">
        <v>4</v>
      </c>
      <c r="G177" s="95">
        <f>SUM(E177:E179)</f>
        <v>145</v>
      </c>
      <c r="H177" s="54"/>
      <c r="I177" s="15" t="s">
        <v>641</v>
      </c>
    </row>
    <row r="178" spans="1:9" x14ac:dyDescent="0.25">
      <c r="A178" s="15" t="s">
        <v>641</v>
      </c>
      <c r="B178" s="16">
        <v>2019</v>
      </c>
      <c r="C178" s="17">
        <v>2014</v>
      </c>
      <c r="D178" s="17">
        <v>1984</v>
      </c>
      <c r="E178" s="17">
        <v>30</v>
      </c>
      <c r="F178" s="18">
        <v>1.5</v>
      </c>
      <c r="G178" s="95">
        <f>SUM(C177:C179)</f>
        <v>5942</v>
      </c>
      <c r="H178" s="54"/>
      <c r="I178" s="15" t="s">
        <v>641</v>
      </c>
    </row>
    <row r="179" spans="1:9" x14ac:dyDescent="0.25">
      <c r="A179" s="15" t="s">
        <v>641</v>
      </c>
      <c r="B179" s="16">
        <v>2018</v>
      </c>
      <c r="C179" s="17">
        <v>1977</v>
      </c>
      <c r="D179" s="17">
        <v>1940</v>
      </c>
      <c r="E179" s="17">
        <v>37</v>
      </c>
      <c r="F179" s="18">
        <v>1.9</v>
      </c>
      <c r="G179" s="95">
        <f>G177/G178</f>
        <v>2.4402558061258836E-2</v>
      </c>
      <c r="H179" s="54">
        <f>G179-F696+1</f>
        <v>1.0244025580612588</v>
      </c>
      <c r="I179" s="15" t="s">
        <v>641</v>
      </c>
    </row>
    <row r="180" spans="1:9" x14ac:dyDescent="0.25">
      <c r="A180" s="15" t="s">
        <v>642</v>
      </c>
      <c r="B180" s="16">
        <v>2020</v>
      </c>
      <c r="C180" s="17">
        <v>1987</v>
      </c>
      <c r="D180" s="17">
        <v>1888</v>
      </c>
      <c r="E180" s="17">
        <v>99</v>
      </c>
      <c r="F180" s="18">
        <v>5</v>
      </c>
      <c r="G180" s="95">
        <f>SUM(E180:E182)</f>
        <v>201</v>
      </c>
      <c r="H180" s="54"/>
      <c r="I180" s="15" t="s">
        <v>642</v>
      </c>
    </row>
    <row r="181" spans="1:9" x14ac:dyDescent="0.25">
      <c r="A181" s="15" t="s">
        <v>642</v>
      </c>
      <c r="B181" s="16">
        <v>2019</v>
      </c>
      <c r="C181" s="17">
        <v>2103</v>
      </c>
      <c r="D181" s="17">
        <v>2057</v>
      </c>
      <c r="E181" s="17">
        <v>46</v>
      </c>
      <c r="F181" s="18">
        <v>2.2000000000000002</v>
      </c>
      <c r="G181" s="95">
        <f>SUM(C180:C182)</f>
        <v>6228</v>
      </c>
      <c r="H181" s="54"/>
      <c r="I181" s="15" t="s">
        <v>642</v>
      </c>
    </row>
    <row r="182" spans="1:9" x14ac:dyDescent="0.25">
      <c r="A182" s="15" t="s">
        <v>642</v>
      </c>
      <c r="B182" s="16">
        <v>2018</v>
      </c>
      <c r="C182" s="17">
        <v>2138</v>
      </c>
      <c r="D182" s="17">
        <v>2082</v>
      </c>
      <c r="E182" s="17">
        <v>56</v>
      </c>
      <c r="F182" s="18">
        <v>2.6</v>
      </c>
      <c r="G182" s="95">
        <f>G180/G181</f>
        <v>3.227360308285164E-2</v>
      </c>
      <c r="H182" s="54">
        <f>G182-F699+1</f>
        <v>1.0322736030828517</v>
      </c>
      <c r="I182" s="15" t="s">
        <v>642</v>
      </c>
    </row>
    <row r="183" spans="1:9" x14ac:dyDescent="0.25">
      <c r="A183" s="15" t="s">
        <v>643</v>
      </c>
      <c r="B183" s="16">
        <v>2020</v>
      </c>
      <c r="C183" s="17">
        <v>2739</v>
      </c>
      <c r="D183" s="17">
        <v>2617</v>
      </c>
      <c r="E183" s="17">
        <v>122</v>
      </c>
      <c r="F183" s="18">
        <v>4.5</v>
      </c>
      <c r="G183" s="95">
        <f>SUM(E183:E185)</f>
        <v>224</v>
      </c>
      <c r="H183" s="54"/>
      <c r="I183" s="15" t="s">
        <v>643</v>
      </c>
    </row>
    <row r="184" spans="1:9" x14ac:dyDescent="0.25">
      <c r="A184" s="15" t="s">
        <v>643</v>
      </c>
      <c r="B184" s="16">
        <v>2019</v>
      </c>
      <c r="C184" s="17">
        <v>2858</v>
      </c>
      <c r="D184" s="17">
        <v>2812</v>
      </c>
      <c r="E184" s="17">
        <v>46</v>
      </c>
      <c r="F184" s="18">
        <v>1.6</v>
      </c>
      <c r="G184" s="95">
        <f>SUM(C183:C185)</f>
        <v>8490</v>
      </c>
      <c r="H184" s="54"/>
      <c r="I184" s="15" t="s">
        <v>643</v>
      </c>
    </row>
    <row r="185" spans="1:9" x14ac:dyDescent="0.25">
      <c r="A185" s="15" t="s">
        <v>643</v>
      </c>
      <c r="B185" s="16">
        <v>2018</v>
      </c>
      <c r="C185" s="17">
        <v>2893</v>
      </c>
      <c r="D185" s="17">
        <v>2837</v>
      </c>
      <c r="E185" s="17">
        <v>56</v>
      </c>
      <c r="F185" s="18">
        <v>1.9</v>
      </c>
      <c r="G185" s="95">
        <f>G183/G184</f>
        <v>2.6383981154299175E-2</v>
      </c>
      <c r="H185" s="54">
        <f>G185-F702+1</f>
        <v>1.0263839811542992</v>
      </c>
      <c r="I185" s="15" t="s">
        <v>643</v>
      </c>
    </row>
    <row r="186" spans="1:9" x14ac:dyDescent="0.25">
      <c r="A186" s="15" t="s">
        <v>644</v>
      </c>
      <c r="B186" s="16">
        <v>2020</v>
      </c>
      <c r="C186" s="17">
        <v>1198</v>
      </c>
      <c r="D186" s="17">
        <v>1154</v>
      </c>
      <c r="E186" s="17">
        <v>44</v>
      </c>
      <c r="F186" s="18">
        <v>3.7</v>
      </c>
      <c r="G186" s="95">
        <f>SUM(E186:E188)</f>
        <v>90</v>
      </c>
      <c r="H186" s="54"/>
      <c r="I186" s="15" t="s">
        <v>644</v>
      </c>
    </row>
    <row r="187" spans="1:9" x14ac:dyDescent="0.25">
      <c r="A187" s="15" t="s">
        <v>644</v>
      </c>
      <c r="B187" s="16">
        <v>2019</v>
      </c>
      <c r="C187" s="17">
        <v>1260</v>
      </c>
      <c r="D187" s="17">
        <v>1240</v>
      </c>
      <c r="E187" s="17">
        <v>20</v>
      </c>
      <c r="F187" s="18">
        <v>1.6</v>
      </c>
      <c r="G187" s="95">
        <f>SUM(C186:C188)</f>
        <v>3737</v>
      </c>
      <c r="H187" s="54"/>
      <c r="I187" s="15" t="s">
        <v>644</v>
      </c>
    </row>
    <row r="188" spans="1:9" x14ac:dyDescent="0.25">
      <c r="A188" s="15" t="s">
        <v>644</v>
      </c>
      <c r="B188" s="16">
        <v>2018</v>
      </c>
      <c r="C188" s="17">
        <v>1279</v>
      </c>
      <c r="D188" s="17">
        <v>1253</v>
      </c>
      <c r="E188" s="17">
        <v>26</v>
      </c>
      <c r="F188" s="18">
        <v>2</v>
      </c>
      <c r="G188" s="95">
        <f>G186/G187</f>
        <v>2.4083489430024082E-2</v>
      </c>
      <c r="H188" s="54">
        <f>G188-F705+1</f>
        <v>1.0240834894300241</v>
      </c>
      <c r="I188" s="15" t="s">
        <v>644</v>
      </c>
    </row>
    <row r="189" spans="1:9" x14ac:dyDescent="0.25">
      <c r="A189" s="15" t="s">
        <v>645</v>
      </c>
      <c r="B189" s="16">
        <v>2020</v>
      </c>
      <c r="C189" s="17">
        <v>1517</v>
      </c>
      <c r="D189" s="17">
        <v>1407</v>
      </c>
      <c r="E189" s="17">
        <v>110</v>
      </c>
      <c r="F189" s="18">
        <v>7.3</v>
      </c>
      <c r="G189" s="95">
        <f>SUM(E189:E191)</f>
        <v>222</v>
      </c>
      <c r="H189" s="54"/>
      <c r="I189" s="15" t="s">
        <v>645</v>
      </c>
    </row>
    <row r="190" spans="1:9" x14ac:dyDescent="0.25">
      <c r="A190" s="15" t="s">
        <v>645</v>
      </c>
      <c r="B190" s="16">
        <v>2019</v>
      </c>
      <c r="C190" s="17">
        <v>1605</v>
      </c>
      <c r="D190" s="17">
        <v>1556</v>
      </c>
      <c r="E190" s="17">
        <v>49</v>
      </c>
      <c r="F190" s="18">
        <v>3.1</v>
      </c>
      <c r="G190" s="95">
        <f>SUM(C189:C191)</f>
        <v>4742</v>
      </c>
      <c r="H190" s="54"/>
      <c r="I190" s="15" t="s">
        <v>645</v>
      </c>
    </row>
    <row r="191" spans="1:9" x14ac:dyDescent="0.25">
      <c r="A191" s="15" t="s">
        <v>645</v>
      </c>
      <c r="B191" s="16">
        <v>2018</v>
      </c>
      <c r="C191" s="17">
        <v>1620</v>
      </c>
      <c r="D191" s="17">
        <v>1557</v>
      </c>
      <c r="E191" s="17">
        <v>63</v>
      </c>
      <c r="F191" s="18">
        <v>3.9</v>
      </c>
      <c r="G191" s="95">
        <f>G189/G190</f>
        <v>4.6815689582454661E-2</v>
      </c>
      <c r="H191" s="54">
        <f>G191-F708+1</f>
        <v>1.0468156895824547</v>
      </c>
      <c r="I191" s="15" t="s">
        <v>645</v>
      </c>
    </row>
    <row r="192" spans="1:9" x14ac:dyDescent="0.25">
      <c r="A192" s="15" t="s">
        <v>646</v>
      </c>
      <c r="B192" s="16">
        <v>2020</v>
      </c>
      <c r="C192" s="17">
        <v>578</v>
      </c>
      <c r="D192" s="17">
        <v>541</v>
      </c>
      <c r="E192" s="17">
        <v>37</v>
      </c>
      <c r="F192" s="18">
        <v>6.4</v>
      </c>
      <c r="G192" s="95">
        <f>SUM(E192:E194)</f>
        <v>88</v>
      </c>
      <c r="H192" s="54"/>
      <c r="I192" s="15" t="s">
        <v>646</v>
      </c>
    </row>
    <row r="193" spans="1:9" x14ac:dyDescent="0.25">
      <c r="A193" s="15" t="s">
        <v>646</v>
      </c>
      <c r="B193" s="16">
        <v>2019</v>
      </c>
      <c r="C193" s="17">
        <v>617</v>
      </c>
      <c r="D193" s="17">
        <v>590</v>
      </c>
      <c r="E193" s="17">
        <v>27</v>
      </c>
      <c r="F193" s="18">
        <v>4.4000000000000004</v>
      </c>
      <c r="G193" s="95">
        <f>SUM(C192:C194)</f>
        <v>1817</v>
      </c>
      <c r="H193" s="54"/>
      <c r="I193" s="15" t="s">
        <v>646</v>
      </c>
    </row>
    <row r="194" spans="1:9" x14ac:dyDescent="0.25">
      <c r="A194" s="15" t="s">
        <v>646</v>
      </c>
      <c r="B194" s="16">
        <v>2018</v>
      </c>
      <c r="C194" s="17">
        <v>622</v>
      </c>
      <c r="D194" s="17">
        <v>598</v>
      </c>
      <c r="E194" s="17">
        <v>24</v>
      </c>
      <c r="F194" s="18">
        <v>3.9</v>
      </c>
      <c r="G194" s="95">
        <f>G192/G193</f>
        <v>4.8431480462300495E-2</v>
      </c>
      <c r="H194" s="54">
        <f>G194-F711+1</f>
        <v>1.0484314804623005</v>
      </c>
      <c r="I194" s="15" t="s">
        <v>646</v>
      </c>
    </row>
    <row r="195" spans="1:9" x14ac:dyDescent="0.25">
      <c r="A195" s="15" t="s">
        <v>647</v>
      </c>
      <c r="B195" s="16">
        <v>2020</v>
      </c>
      <c r="C195" s="17">
        <v>245</v>
      </c>
      <c r="D195" s="17">
        <v>229</v>
      </c>
      <c r="E195" s="17">
        <v>16</v>
      </c>
      <c r="F195" s="18">
        <v>6.5</v>
      </c>
      <c r="G195" s="95">
        <f>SUM(E195:E197)</f>
        <v>38</v>
      </c>
      <c r="H195" s="54"/>
      <c r="I195" s="15" t="s">
        <v>647</v>
      </c>
    </row>
    <row r="196" spans="1:9" x14ac:dyDescent="0.25">
      <c r="A196" s="15" t="s">
        <v>647</v>
      </c>
      <c r="B196" s="16">
        <v>2019</v>
      </c>
      <c r="C196" s="17">
        <v>256</v>
      </c>
      <c r="D196" s="17">
        <v>246</v>
      </c>
      <c r="E196" s="17">
        <v>10</v>
      </c>
      <c r="F196" s="18">
        <v>3.9</v>
      </c>
      <c r="G196" s="95">
        <f>SUM(C195:C197)</f>
        <v>754</v>
      </c>
      <c r="H196" s="54"/>
      <c r="I196" s="15" t="s">
        <v>647</v>
      </c>
    </row>
    <row r="197" spans="1:9" x14ac:dyDescent="0.25">
      <c r="A197" s="15" t="s">
        <v>647</v>
      </c>
      <c r="B197" s="16">
        <v>2018</v>
      </c>
      <c r="C197" s="17">
        <v>253</v>
      </c>
      <c r="D197" s="17">
        <v>241</v>
      </c>
      <c r="E197" s="17">
        <v>12</v>
      </c>
      <c r="F197" s="18">
        <v>4.7</v>
      </c>
      <c r="G197" s="95">
        <f>G195/G196</f>
        <v>5.0397877984084884E-2</v>
      </c>
      <c r="H197" s="54">
        <f>G197-F714+1</f>
        <v>1.0503978779840848</v>
      </c>
      <c r="I197" s="15" t="s">
        <v>647</v>
      </c>
    </row>
    <row r="198" spans="1:9" x14ac:dyDescent="0.25">
      <c r="A198" s="15" t="s">
        <v>648</v>
      </c>
      <c r="B198" s="16">
        <v>2020</v>
      </c>
      <c r="C198" s="17">
        <v>525</v>
      </c>
      <c r="D198" s="17">
        <v>492</v>
      </c>
      <c r="E198" s="17">
        <v>33</v>
      </c>
      <c r="F198" s="18">
        <v>6.3</v>
      </c>
      <c r="G198" s="95">
        <f>SUM(E198:E200)</f>
        <v>59</v>
      </c>
      <c r="H198" s="54"/>
      <c r="I198" s="15" t="s">
        <v>648</v>
      </c>
    </row>
    <row r="199" spans="1:9" x14ac:dyDescent="0.25">
      <c r="A199" s="15" t="s">
        <v>648</v>
      </c>
      <c r="B199" s="16">
        <v>2019</v>
      </c>
      <c r="C199" s="17">
        <v>549</v>
      </c>
      <c r="D199" s="17">
        <v>537</v>
      </c>
      <c r="E199" s="17">
        <v>12</v>
      </c>
      <c r="F199" s="18">
        <v>2.2000000000000002</v>
      </c>
      <c r="G199" s="95">
        <f>SUM(C198:C200)</f>
        <v>1630</v>
      </c>
      <c r="H199" s="54"/>
      <c r="I199" s="15" t="s">
        <v>648</v>
      </c>
    </row>
    <row r="200" spans="1:9" x14ac:dyDescent="0.25">
      <c r="A200" s="15" t="s">
        <v>648</v>
      </c>
      <c r="B200" s="16">
        <v>2018</v>
      </c>
      <c r="C200" s="17">
        <v>556</v>
      </c>
      <c r="D200" s="17">
        <v>542</v>
      </c>
      <c r="E200" s="17">
        <v>14</v>
      </c>
      <c r="F200" s="18">
        <v>2.5</v>
      </c>
      <c r="G200" s="95">
        <f>G198/G199</f>
        <v>3.6196319018404907E-2</v>
      </c>
      <c r="H200" s="54">
        <f>G200-F717+1</f>
        <v>1.0361963190184049</v>
      </c>
      <c r="I200" s="15" t="s">
        <v>648</v>
      </c>
    </row>
    <row r="201" spans="1:9" x14ac:dyDescent="0.25">
      <c r="A201" s="15" t="s">
        <v>649</v>
      </c>
      <c r="B201" s="16">
        <v>2020</v>
      </c>
      <c r="C201" s="17">
        <v>2877</v>
      </c>
      <c r="D201" s="17">
        <v>2776</v>
      </c>
      <c r="E201" s="17">
        <v>101</v>
      </c>
      <c r="F201" s="18">
        <v>3.5</v>
      </c>
      <c r="G201" s="95">
        <f>SUM(E201:E203)</f>
        <v>189</v>
      </c>
      <c r="H201" s="54"/>
      <c r="I201" s="15" t="s">
        <v>649</v>
      </c>
    </row>
    <row r="202" spans="1:9" x14ac:dyDescent="0.25">
      <c r="A202" s="15" t="s">
        <v>649</v>
      </c>
      <c r="B202" s="16">
        <v>2019</v>
      </c>
      <c r="C202" s="17">
        <v>3025</v>
      </c>
      <c r="D202" s="17">
        <v>2983</v>
      </c>
      <c r="E202" s="17">
        <v>42</v>
      </c>
      <c r="F202" s="18">
        <v>1.4</v>
      </c>
      <c r="G202" s="95">
        <f>SUM(C201:C203)</f>
        <v>8968</v>
      </c>
      <c r="H202" s="54"/>
      <c r="I202" s="15" t="s">
        <v>649</v>
      </c>
    </row>
    <row r="203" spans="1:9" x14ac:dyDescent="0.25">
      <c r="A203" s="15" t="s">
        <v>649</v>
      </c>
      <c r="B203" s="16">
        <v>2018</v>
      </c>
      <c r="C203" s="17">
        <v>3066</v>
      </c>
      <c r="D203" s="17">
        <v>3020</v>
      </c>
      <c r="E203" s="17">
        <v>46</v>
      </c>
      <c r="F203" s="18">
        <v>1.5</v>
      </c>
      <c r="G203" s="95">
        <f>G201/G202</f>
        <v>2.1074933095450492E-2</v>
      </c>
      <c r="H203" s="54">
        <f>G203-F720+1</f>
        <v>1.0210749330954505</v>
      </c>
      <c r="I203" s="15" t="s">
        <v>649</v>
      </c>
    </row>
    <row r="204" spans="1:9" x14ac:dyDescent="0.25">
      <c r="A204" s="15" t="s">
        <v>650</v>
      </c>
      <c r="B204" s="16">
        <v>2020</v>
      </c>
      <c r="C204" s="17">
        <v>1649</v>
      </c>
      <c r="D204" s="17">
        <v>1512</v>
      </c>
      <c r="E204" s="17">
        <v>137</v>
      </c>
      <c r="F204" s="18">
        <v>8.3000000000000007</v>
      </c>
      <c r="G204" s="95">
        <f>SUM(E204:E206)</f>
        <v>279</v>
      </c>
      <c r="H204" s="54"/>
      <c r="I204" s="15" t="s">
        <v>650</v>
      </c>
    </row>
    <row r="205" spans="1:9" x14ac:dyDescent="0.25">
      <c r="A205" s="15" t="s">
        <v>650</v>
      </c>
      <c r="B205" s="16">
        <v>2019</v>
      </c>
      <c r="C205" s="17">
        <v>1737</v>
      </c>
      <c r="D205" s="17">
        <v>1672</v>
      </c>
      <c r="E205" s="17">
        <v>65</v>
      </c>
      <c r="F205" s="18">
        <v>3.7</v>
      </c>
      <c r="G205" s="95">
        <f>SUM(C204:C206)</f>
        <v>5146</v>
      </c>
      <c r="H205" s="54"/>
      <c r="I205" s="15" t="s">
        <v>650</v>
      </c>
    </row>
    <row r="206" spans="1:9" x14ac:dyDescent="0.25">
      <c r="A206" s="15" t="s">
        <v>650</v>
      </c>
      <c r="B206" s="16">
        <v>2018</v>
      </c>
      <c r="C206" s="17">
        <v>1760</v>
      </c>
      <c r="D206" s="17">
        <v>1683</v>
      </c>
      <c r="E206" s="17">
        <v>77</v>
      </c>
      <c r="F206" s="18">
        <v>4.4000000000000004</v>
      </c>
      <c r="G206" s="95">
        <f>G204/G205</f>
        <v>5.4216867469879519E-2</v>
      </c>
      <c r="H206" s="54">
        <f>G206-F723+1</f>
        <v>1.0542168674698795</v>
      </c>
      <c r="I206" s="15" t="s">
        <v>650</v>
      </c>
    </row>
    <row r="207" spans="1:9" x14ac:dyDescent="0.25">
      <c r="A207" s="15" t="s">
        <v>651</v>
      </c>
      <c r="B207" s="16">
        <v>2020</v>
      </c>
      <c r="C207" s="17">
        <v>508</v>
      </c>
      <c r="D207" s="17">
        <v>395</v>
      </c>
      <c r="E207" s="17">
        <v>113</v>
      </c>
      <c r="F207" s="18">
        <v>22.2</v>
      </c>
      <c r="G207" s="95">
        <f>SUM(E207:E209)</f>
        <v>177</v>
      </c>
      <c r="H207" s="54"/>
      <c r="I207" s="15" t="s">
        <v>651</v>
      </c>
    </row>
    <row r="208" spans="1:9" x14ac:dyDescent="0.25">
      <c r="A208" s="15" t="s">
        <v>651</v>
      </c>
      <c r="B208" s="16">
        <v>2019</v>
      </c>
      <c r="C208" s="17">
        <v>492</v>
      </c>
      <c r="D208" s="17">
        <v>460</v>
      </c>
      <c r="E208" s="17">
        <v>32</v>
      </c>
      <c r="F208" s="18">
        <v>6.5</v>
      </c>
      <c r="G208" s="95">
        <f>SUM(C207:C209)</f>
        <v>1491</v>
      </c>
      <c r="H208" s="54"/>
      <c r="I208" s="15" t="s">
        <v>651</v>
      </c>
    </row>
    <row r="209" spans="1:9" x14ac:dyDescent="0.25">
      <c r="A209" s="15" t="s">
        <v>651</v>
      </c>
      <c r="B209" s="16">
        <v>2018</v>
      </c>
      <c r="C209" s="17">
        <v>491</v>
      </c>
      <c r="D209" s="17">
        <v>459</v>
      </c>
      <c r="E209" s="17">
        <v>32</v>
      </c>
      <c r="F209" s="18">
        <v>6.5</v>
      </c>
      <c r="G209" s="95">
        <f>G207/G208</f>
        <v>0.11871227364185111</v>
      </c>
      <c r="H209" s="54">
        <f>G209-F726+1</f>
        <v>1.1187122736418511</v>
      </c>
      <c r="I209" s="15" t="s">
        <v>651</v>
      </c>
    </row>
    <row r="210" spans="1:9" x14ac:dyDescent="0.25">
      <c r="A210" s="15" t="s">
        <v>652</v>
      </c>
      <c r="B210" s="16">
        <v>2020</v>
      </c>
      <c r="C210" s="17">
        <v>676</v>
      </c>
      <c r="D210" s="17">
        <v>644</v>
      </c>
      <c r="E210" s="17">
        <v>32</v>
      </c>
      <c r="F210" s="18">
        <v>4.7</v>
      </c>
      <c r="G210" s="95">
        <f>SUM(E210:E212)</f>
        <v>63</v>
      </c>
      <c r="H210" s="54"/>
      <c r="I210" s="15" t="s">
        <v>652</v>
      </c>
    </row>
    <row r="211" spans="1:9" x14ac:dyDescent="0.25">
      <c r="A211" s="15" t="s">
        <v>652</v>
      </c>
      <c r="B211" s="16">
        <v>2019</v>
      </c>
      <c r="C211" s="17">
        <v>707</v>
      </c>
      <c r="D211" s="17">
        <v>692</v>
      </c>
      <c r="E211" s="17">
        <v>15</v>
      </c>
      <c r="F211" s="18">
        <v>2.1</v>
      </c>
      <c r="G211" s="95">
        <f>SUM(C210:C212)</f>
        <v>2099</v>
      </c>
      <c r="H211" s="54"/>
      <c r="I211" s="15" t="s">
        <v>652</v>
      </c>
    </row>
    <row r="212" spans="1:9" x14ac:dyDescent="0.25">
      <c r="A212" s="15" t="s">
        <v>652</v>
      </c>
      <c r="B212" s="16">
        <v>2018</v>
      </c>
      <c r="C212" s="17">
        <v>716</v>
      </c>
      <c r="D212" s="17">
        <v>700</v>
      </c>
      <c r="E212" s="17">
        <v>16</v>
      </c>
      <c r="F212" s="18">
        <v>2.2000000000000002</v>
      </c>
      <c r="G212" s="95">
        <f>G210/G211</f>
        <v>3.0014292520247739E-2</v>
      </c>
      <c r="H212" s="54">
        <f>G212-F729+1</f>
        <v>1.0300142925202478</v>
      </c>
      <c r="I212" s="15" t="s">
        <v>652</v>
      </c>
    </row>
    <row r="213" spans="1:9" x14ac:dyDescent="0.25">
      <c r="A213" s="15" t="s">
        <v>653</v>
      </c>
      <c r="B213" s="16">
        <v>2020</v>
      </c>
      <c r="C213" s="17">
        <v>900</v>
      </c>
      <c r="D213" s="17">
        <v>812</v>
      </c>
      <c r="E213" s="17">
        <v>88</v>
      </c>
      <c r="F213" s="18">
        <v>9.8000000000000007</v>
      </c>
      <c r="G213" s="95">
        <f>SUM(E213:E215)</f>
        <v>154</v>
      </c>
      <c r="H213" s="54"/>
      <c r="I213" s="15" t="s">
        <v>653</v>
      </c>
    </row>
    <row r="214" spans="1:9" x14ac:dyDescent="0.25">
      <c r="A214" s="15" t="s">
        <v>653</v>
      </c>
      <c r="B214" s="16">
        <v>2019</v>
      </c>
      <c r="C214" s="17">
        <v>943</v>
      </c>
      <c r="D214" s="17">
        <v>914</v>
      </c>
      <c r="E214" s="17">
        <v>29</v>
      </c>
      <c r="F214" s="18">
        <v>3.1</v>
      </c>
      <c r="G214" s="95">
        <f>SUM(C213:C215)</f>
        <v>2811</v>
      </c>
      <c r="H214" s="54"/>
      <c r="I214" s="15" t="s">
        <v>653</v>
      </c>
    </row>
    <row r="215" spans="1:9" x14ac:dyDescent="0.25">
      <c r="A215" s="15" t="s">
        <v>653</v>
      </c>
      <c r="B215" s="16">
        <v>2018</v>
      </c>
      <c r="C215" s="17">
        <v>968</v>
      </c>
      <c r="D215" s="17">
        <v>931</v>
      </c>
      <c r="E215" s="17">
        <v>37</v>
      </c>
      <c r="F215" s="18">
        <v>3.8</v>
      </c>
      <c r="G215" s="95">
        <f>G213/G214</f>
        <v>5.478477410174315E-2</v>
      </c>
      <c r="H215" s="54">
        <f>G215-F732+1</f>
        <v>1.0547847741017431</v>
      </c>
      <c r="I215" s="15" t="s">
        <v>653</v>
      </c>
    </row>
    <row r="216" spans="1:9" x14ac:dyDescent="0.25">
      <c r="A216" s="15" t="s">
        <v>654</v>
      </c>
      <c r="B216" s="16">
        <v>2020</v>
      </c>
      <c r="C216" s="17">
        <v>393</v>
      </c>
      <c r="D216" s="17">
        <v>356</v>
      </c>
      <c r="E216" s="17">
        <v>37</v>
      </c>
      <c r="F216" s="18">
        <v>9.4</v>
      </c>
      <c r="G216" s="95">
        <f>SUM(E216:E218)</f>
        <v>80</v>
      </c>
      <c r="H216" s="54"/>
      <c r="I216" s="15" t="s">
        <v>654</v>
      </c>
    </row>
    <row r="217" spans="1:9" x14ac:dyDescent="0.25">
      <c r="A217" s="15" t="s">
        <v>654</v>
      </c>
      <c r="B217" s="16">
        <v>2019</v>
      </c>
      <c r="C217" s="17">
        <v>415</v>
      </c>
      <c r="D217" s="17">
        <v>394</v>
      </c>
      <c r="E217" s="17">
        <v>21</v>
      </c>
      <c r="F217" s="18">
        <v>5.0999999999999996</v>
      </c>
      <c r="G217" s="95">
        <f>SUM(C216:C218)</f>
        <v>1227</v>
      </c>
      <c r="H217" s="54"/>
      <c r="I217" s="15" t="s">
        <v>654</v>
      </c>
    </row>
    <row r="218" spans="1:9" x14ac:dyDescent="0.25">
      <c r="A218" s="15" t="s">
        <v>654</v>
      </c>
      <c r="B218" s="16">
        <v>2018</v>
      </c>
      <c r="C218" s="17">
        <v>419</v>
      </c>
      <c r="D218" s="17">
        <v>397</v>
      </c>
      <c r="E218" s="17">
        <v>22</v>
      </c>
      <c r="F218" s="18">
        <v>5.3</v>
      </c>
      <c r="G218" s="95">
        <f>G216/G217</f>
        <v>6.5199674001629987E-2</v>
      </c>
      <c r="H218" s="54">
        <f>G218-F735+1</f>
        <v>1.0651996740016301</v>
      </c>
      <c r="I218" s="15" t="s">
        <v>654</v>
      </c>
    </row>
    <row r="219" spans="1:9" x14ac:dyDescent="0.25">
      <c r="A219" s="15" t="s">
        <v>655</v>
      </c>
      <c r="B219" s="16">
        <v>2020</v>
      </c>
      <c r="C219" s="17">
        <v>1022</v>
      </c>
      <c r="D219" s="17">
        <v>936</v>
      </c>
      <c r="E219" s="17">
        <v>86</v>
      </c>
      <c r="F219" s="18">
        <v>8.4</v>
      </c>
      <c r="G219" s="95">
        <f>SUM(E219:E221)</f>
        <v>148</v>
      </c>
      <c r="H219" s="54"/>
      <c r="I219" s="15" t="s">
        <v>655</v>
      </c>
    </row>
    <row r="220" spans="1:9" x14ac:dyDescent="0.25">
      <c r="A220" s="15" t="s">
        <v>655</v>
      </c>
      <c r="B220" s="16">
        <v>2019</v>
      </c>
      <c r="C220" s="17">
        <v>1034</v>
      </c>
      <c r="D220" s="17">
        <v>1006</v>
      </c>
      <c r="E220" s="17">
        <v>28</v>
      </c>
      <c r="F220" s="18">
        <v>2.7</v>
      </c>
      <c r="G220" s="95">
        <f>SUM(C219:C221)</f>
        <v>3122</v>
      </c>
      <c r="H220" s="54"/>
      <c r="I220" s="15" t="s">
        <v>655</v>
      </c>
    </row>
    <row r="221" spans="1:9" x14ac:dyDescent="0.25">
      <c r="A221" s="15" t="s">
        <v>655</v>
      </c>
      <c r="B221" s="16">
        <v>2018</v>
      </c>
      <c r="C221" s="17">
        <v>1066</v>
      </c>
      <c r="D221" s="17">
        <v>1032</v>
      </c>
      <c r="E221" s="17">
        <v>34</v>
      </c>
      <c r="F221" s="18">
        <v>3.2</v>
      </c>
      <c r="G221" s="95">
        <f>G219/G220</f>
        <v>4.7405509288917361E-2</v>
      </c>
      <c r="H221" s="54">
        <f>G221-F738+1</f>
        <v>1.0474055092889174</v>
      </c>
      <c r="I221" s="15" t="s">
        <v>655</v>
      </c>
    </row>
    <row r="222" spans="1:9" x14ac:dyDescent="0.25">
      <c r="A222" s="15" t="s">
        <v>656</v>
      </c>
      <c r="B222" s="16">
        <v>2020</v>
      </c>
      <c r="C222" s="17">
        <v>561</v>
      </c>
      <c r="D222" s="17">
        <v>527</v>
      </c>
      <c r="E222" s="17">
        <v>34</v>
      </c>
      <c r="F222" s="18">
        <v>6.1</v>
      </c>
      <c r="G222" s="95">
        <f>SUM(E222:E224)</f>
        <v>65</v>
      </c>
      <c r="H222" s="54"/>
      <c r="I222" s="15" t="s">
        <v>656</v>
      </c>
    </row>
    <row r="223" spans="1:9" x14ac:dyDescent="0.25">
      <c r="A223" s="15" t="s">
        <v>656</v>
      </c>
      <c r="B223" s="16">
        <v>2019</v>
      </c>
      <c r="C223" s="17">
        <v>590</v>
      </c>
      <c r="D223" s="17">
        <v>574</v>
      </c>
      <c r="E223" s="17">
        <v>16</v>
      </c>
      <c r="F223" s="18">
        <v>2.7</v>
      </c>
      <c r="G223" s="95">
        <f>SUM(C222:C224)</f>
        <v>1727</v>
      </c>
      <c r="H223" s="54"/>
      <c r="I223" s="15" t="s">
        <v>656</v>
      </c>
    </row>
    <row r="224" spans="1:9" x14ac:dyDescent="0.25">
      <c r="A224" s="15" t="s">
        <v>656</v>
      </c>
      <c r="B224" s="16">
        <v>2018</v>
      </c>
      <c r="C224" s="17">
        <v>576</v>
      </c>
      <c r="D224" s="17">
        <v>561</v>
      </c>
      <c r="E224" s="17">
        <v>15</v>
      </c>
      <c r="F224" s="18">
        <v>2.6</v>
      </c>
      <c r="G224" s="95">
        <f>G222/G223</f>
        <v>3.7637521713954833E-2</v>
      </c>
      <c r="H224" s="54">
        <f>G224-F741+1</f>
        <v>1.0376375217139548</v>
      </c>
      <c r="I224" s="15" t="s">
        <v>656</v>
      </c>
    </row>
    <row r="225" spans="1:9" x14ac:dyDescent="0.25">
      <c r="A225" s="15" t="s">
        <v>657</v>
      </c>
      <c r="B225" s="16">
        <v>2020</v>
      </c>
      <c r="C225" s="17">
        <v>2613</v>
      </c>
      <c r="D225" s="17">
        <v>2443</v>
      </c>
      <c r="E225" s="17">
        <v>170</v>
      </c>
      <c r="F225" s="18">
        <v>6.5</v>
      </c>
      <c r="G225" s="95">
        <f>SUM(E225:E227)</f>
        <v>347</v>
      </c>
      <c r="H225" s="54"/>
      <c r="I225" s="15" t="s">
        <v>657</v>
      </c>
    </row>
    <row r="226" spans="1:9" x14ac:dyDescent="0.25">
      <c r="A226" s="15" t="s">
        <v>657</v>
      </c>
      <c r="B226" s="16">
        <v>2019</v>
      </c>
      <c r="C226" s="17">
        <v>2644</v>
      </c>
      <c r="D226" s="17">
        <v>2564</v>
      </c>
      <c r="E226" s="17">
        <v>80</v>
      </c>
      <c r="F226" s="18">
        <v>3</v>
      </c>
      <c r="G226" s="95">
        <f>SUM(C225:C227)</f>
        <v>8013</v>
      </c>
      <c r="H226" s="54"/>
      <c r="I226" s="15" t="s">
        <v>657</v>
      </c>
    </row>
    <row r="227" spans="1:9" x14ac:dyDescent="0.25">
      <c r="A227" s="15" t="s">
        <v>657</v>
      </c>
      <c r="B227" s="16">
        <v>2018</v>
      </c>
      <c r="C227" s="17">
        <v>2756</v>
      </c>
      <c r="D227" s="17">
        <v>2659</v>
      </c>
      <c r="E227" s="17">
        <v>97</v>
      </c>
      <c r="F227" s="18">
        <v>3.5</v>
      </c>
      <c r="G227" s="95">
        <f>G225/G226</f>
        <v>4.3304629976288533E-2</v>
      </c>
      <c r="H227" s="54">
        <f>G227-F744+1</f>
        <v>1.0433046299762885</v>
      </c>
      <c r="I227" s="15" t="s">
        <v>657</v>
      </c>
    </row>
    <row r="228" spans="1:9" x14ac:dyDescent="0.25">
      <c r="A228" s="15" t="s">
        <v>658</v>
      </c>
      <c r="B228" s="16">
        <v>2020</v>
      </c>
      <c r="C228" s="17">
        <v>2010</v>
      </c>
      <c r="D228" s="17">
        <v>1839</v>
      </c>
      <c r="E228" s="17">
        <v>171</v>
      </c>
      <c r="F228" s="18">
        <v>8.5</v>
      </c>
      <c r="G228" s="95">
        <f>SUM(E228:E230)</f>
        <v>278</v>
      </c>
      <c r="H228" s="54"/>
      <c r="I228" s="15" t="s">
        <v>658</v>
      </c>
    </row>
    <row r="229" spans="1:9" x14ac:dyDescent="0.25">
      <c r="A229" s="15" t="s">
        <v>658</v>
      </c>
      <c r="B229" s="16">
        <v>2019</v>
      </c>
      <c r="C229" s="17">
        <v>2122</v>
      </c>
      <c r="D229" s="17">
        <v>2072</v>
      </c>
      <c r="E229" s="17">
        <v>50</v>
      </c>
      <c r="F229" s="18">
        <v>2.4</v>
      </c>
      <c r="G229" s="95">
        <f>SUM(C228:C230)</f>
        <v>6292</v>
      </c>
      <c r="H229" s="54"/>
      <c r="I229" s="15" t="s">
        <v>658</v>
      </c>
    </row>
    <row r="230" spans="1:9" x14ac:dyDescent="0.25">
      <c r="A230" s="15" t="s">
        <v>658</v>
      </c>
      <c r="B230" s="16">
        <v>2018</v>
      </c>
      <c r="C230" s="17">
        <v>2160</v>
      </c>
      <c r="D230" s="17">
        <v>2103</v>
      </c>
      <c r="E230" s="17">
        <v>57</v>
      </c>
      <c r="F230" s="18">
        <v>2.6</v>
      </c>
      <c r="G230" s="95">
        <f>G228/G229</f>
        <v>4.4183089637635092E-2</v>
      </c>
      <c r="H230" s="54">
        <f>G230-F747+1</f>
        <v>1.0441830896376352</v>
      </c>
      <c r="I230" s="15" t="s">
        <v>658</v>
      </c>
    </row>
    <row r="231" spans="1:9" x14ac:dyDescent="0.25">
      <c r="A231" s="19" t="s">
        <v>659</v>
      </c>
      <c r="B231" s="19">
        <v>2020</v>
      </c>
      <c r="C231" s="19">
        <v>546</v>
      </c>
      <c r="D231" s="19">
        <v>522</v>
      </c>
      <c r="E231" s="19">
        <v>24</v>
      </c>
      <c r="F231" s="19">
        <v>4.4000000000000004</v>
      </c>
      <c r="G231" s="95">
        <f>SUM(E231:E233)</f>
        <v>49</v>
      </c>
      <c r="H231" s="55"/>
      <c r="I231" s="15"/>
    </row>
    <row r="232" spans="1:9" x14ac:dyDescent="0.25">
      <c r="A232" s="19" t="s">
        <v>659</v>
      </c>
      <c r="B232" s="19">
        <v>2019</v>
      </c>
      <c r="C232" s="19">
        <v>580</v>
      </c>
      <c r="D232" s="19">
        <v>569</v>
      </c>
      <c r="E232" s="19">
        <v>11</v>
      </c>
      <c r="F232" s="19">
        <v>1.9</v>
      </c>
      <c r="G232" s="95">
        <f>SUM(C231:C233)</f>
        <v>1715</v>
      </c>
      <c r="H232" s="55"/>
      <c r="I232" s="15"/>
    </row>
    <row r="233" spans="1:9" x14ac:dyDescent="0.25">
      <c r="A233" s="19" t="s">
        <v>659</v>
      </c>
      <c r="B233" s="19">
        <v>2018</v>
      </c>
      <c r="C233" s="19">
        <v>589</v>
      </c>
      <c r="D233" s="19">
        <v>575</v>
      </c>
      <c r="E233" s="19">
        <v>14</v>
      </c>
      <c r="F233" s="19">
        <v>2.4</v>
      </c>
      <c r="G233" s="95">
        <f>G231/G232</f>
        <v>2.8571428571428571E-2</v>
      </c>
      <c r="H233" s="54">
        <f>G233-F750+1</f>
        <v>1.0285714285714285</v>
      </c>
      <c r="I233" s="15"/>
    </row>
    <row r="234" spans="1:9" x14ac:dyDescent="0.25">
      <c r="A234" s="15" t="s">
        <v>660</v>
      </c>
      <c r="B234" s="16">
        <v>2020</v>
      </c>
      <c r="C234" s="17">
        <v>798</v>
      </c>
      <c r="D234" s="17">
        <v>751</v>
      </c>
      <c r="E234" s="17">
        <v>47</v>
      </c>
      <c r="F234" s="18">
        <v>5.9</v>
      </c>
      <c r="G234" s="95">
        <f>SUM(E234:E236)</f>
        <v>96</v>
      </c>
      <c r="H234" s="54"/>
      <c r="I234" s="15" t="s">
        <v>660</v>
      </c>
    </row>
    <row r="235" spans="1:9" x14ac:dyDescent="0.25">
      <c r="A235" s="15" t="s">
        <v>660</v>
      </c>
      <c r="B235" s="16">
        <v>2019</v>
      </c>
      <c r="C235" s="17">
        <v>826</v>
      </c>
      <c r="D235" s="17">
        <v>803</v>
      </c>
      <c r="E235" s="17">
        <v>23</v>
      </c>
      <c r="F235" s="18">
        <v>2.8</v>
      </c>
      <c r="G235" s="95">
        <f>SUM(C234:C236)</f>
        <v>2458</v>
      </c>
      <c r="H235" s="54"/>
      <c r="I235" s="15" t="s">
        <v>660</v>
      </c>
    </row>
    <row r="236" spans="1:9" x14ac:dyDescent="0.25">
      <c r="A236" s="15" t="s">
        <v>660</v>
      </c>
      <c r="B236" s="16">
        <v>2018</v>
      </c>
      <c r="C236" s="17">
        <v>834</v>
      </c>
      <c r="D236" s="17">
        <v>808</v>
      </c>
      <c r="E236" s="17">
        <v>26</v>
      </c>
      <c r="F236" s="18">
        <v>3.1</v>
      </c>
      <c r="G236" s="95">
        <f>G234/G235</f>
        <v>3.9056143205858422E-2</v>
      </c>
      <c r="H236" s="54">
        <f>G236-F750+1</f>
        <v>1.0390561432058585</v>
      </c>
      <c r="I236" s="15" t="s">
        <v>660</v>
      </c>
    </row>
    <row r="237" spans="1:9" x14ac:dyDescent="0.25">
      <c r="A237" s="15" t="s">
        <v>661</v>
      </c>
      <c r="B237" s="16">
        <v>2020</v>
      </c>
      <c r="C237" s="17">
        <v>4003</v>
      </c>
      <c r="D237" s="17">
        <v>3806</v>
      </c>
      <c r="E237" s="17">
        <v>197</v>
      </c>
      <c r="F237" s="18">
        <v>4.9000000000000004</v>
      </c>
      <c r="G237" s="95">
        <f>SUM(E237:E239)</f>
        <v>414</v>
      </c>
      <c r="H237" s="54"/>
      <c r="I237" s="15" t="s">
        <v>661</v>
      </c>
    </row>
    <row r="238" spans="1:9" x14ac:dyDescent="0.25">
      <c r="A238" s="15" t="s">
        <v>661</v>
      </c>
      <c r="B238" s="16">
        <v>2019</v>
      </c>
      <c r="C238" s="17">
        <v>4144</v>
      </c>
      <c r="D238" s="17">
        <v>4040</v>
      </c>
      <c r="E238" s="17">
        <v>104</v>
      </c>
      <c r="F238" s="18">
        <v>2.5</v>
      </c>
      <c r="G238" s="95">
        <f>SUM(C237:C239)</f>
        <v>12281</v>
      </c>
      <c r="H238" s="54"/>
      <c r="I238" s="15" t="s">
        <v>661</v>
      </c>
    </row>
    <row r="239" spans="1:9" x14ac:dyDescent="0.25">
      <c r="A239" s="15" t="s">
        <v>661</v>
      </c>
      <c r="B239" s="16">
        <v>2018</v>
      </c>
      <c r="C239" s="17">
        <v>4134</v>
      </c>
      <c r="D239" s="17">
        <v>4021</v>
      </c>
      <c r="E239" s="17">
        <v>113</v>
      </c>
      <c r="F239" s="18">
        <v>2.7</v>
      </c>
      <c r="G239" s="95">
        <f>G237/G238</f>
        <v>3.3710609885188501E-2</v>
      </c>
      <c r="H239" s="54">
        <f>G239-F753+1</f>
        <v>1.0337106098851885</v>
      </c>
      <c r="I239" s="15" t="s">
        <v>661</v>
      </c>
    </row>
    <row r="240" spans="1:9" x14ac:dyDescent="0.25">
      <c r="A240" s="15" t="s">
        <v>662</v>
      </c>
      <c r="B240" s="16">
        <v>2020</v>
      </c>
      <c r="C240" s="17">
        <v>404</v>
      </c>
      <c r="D240" s="17">
        <v>387</v>
      </c>
      <c r="E240" s="17">
        <v>17</v>
      </c>
      <c r="F240" s="18">
        <v>4.2</v>
      </c>
      <c r="G240" s="95">
        <f>SUM(E240:E242)</f>
        <v>42</v>
      </c>
      <c r="H240" s="54"/>
      <c r="I240" s="15" t="s">
        <v>662</v>
      </c>
    </row>
    <row r="241" spans="1:9" x14ac:dyDescent="0.25">
      <c r="A241" s="15" t="s">
        <v>662</v>
      </c>
      <c r="B241" s="16">
        <v>2019</v>
      </c>
      <c r="C241" s="17">
        <v>431</v>
      </c>
      <c r="D241" s="17">
        <v>421</v>
      </c>
      <c r="E241" s="17">
        <v>10</v>
      </c>
      <c r="F241" s="18">
        <v>2.2999999999999998</v>
      </c>
      <c r="G241" s="95">
        <f>SUM(C240:C242)</f>
        <v>1269</v>
      </c>
      <c r="H241" s="54"/>
      <c r="I241" s="15" t="s">
        <v>662</v>
      </c>
    </row>
    <row r="242" spans="1:9" x14ac:dyDescent="0.25">
      <c r="A242" s="15" t="s">
        <v>662</v>
      </c>
      <c r="B242" s="16">
        <v>2018</v>
      </c>
      <c r="C242" s="17">
        <v>434</v>
      </c>
      <c r="D242" s="17">
        <v>419</v>
      </c>
      <c r="E242" s="17">
        <v>15</v>
      </c>
      <c r="F242" s="18">
        <v>3.5</v>
      </c>
      <c r="G242" s="95">
        <f>G240/G241</f>
        <v>3.309692671394799E-2</v>
      </c>
      <c r="H242" s="54">
        <f>G242-F756+1</f>
        <v>1.033096926713948</v>
      </c>
      <c r="I242" s="15" t="s">
        <v>662</v>
      </c>
    </row>
    <row r="243" spans="1:9" x14ac:dyDescent="0.25">
      <c r="A243" s="15" t="s">
        <v>663</v>
      </c>
      <c r="B243" s="16">
        <v>2020</v>
      </c>
      <c r="C243" s="17">
        <v>6203</v>
      </c>
      <c r="D243" s="17">
        <v>5873</v>
      </c>
      <c r="E243" s="17">
        <v>330</v>
      </c>
      <c r="F243" s="18">
        <v>5.3</v>
      </c>
      <c r="G243" s="95">
        <f>SUM(E243:E245)</f>
        <v>620</v>
      </c>
      <c r="H243" s="54"/>
      <c r="I243" s="15" t="s">
        <v>663</v>
      </c>
    </row>
    <row r="244" spans="1:9" x14ac:dyDescent="0.25">
      <c r="A244" s="15" t="s">
        <v>663</v>
      </c>
      <c r="B244" s="16">
        <v>2019</v>
      </c>
      <c r="C244" s="17">
        <v>6445</v>
      </c>
      <c r="D244" s="17">
        <v>6312</v>
      </c>
      <c r="E244" s="17">
        <v>133</v>
      </c>
      <c r="F244" s="18">
        <v>2.1</v>
      </c>
      <c r="G244" s="95">
        <f>SUM(C243:C245)</f>
        <v>19189</v>
      </c>
      <c r="H244" s="54"/>
      <c r="I244" s="15" t="s">
        <v>663</v>
      </c>
    </row>
    <row r="245" spans="1:9" x14ac:dyDescent="0.25">
      <c r="A245" s="15" t="s">
        <v>663</v>
      </c>
      <c r="B245" s="16">
        <v>2018</v>
      </c>
      <c r="C245" s="17">
        <v>6541</v>
      </c>
      <c r="D245" s="17">
        <v>6384</v>
      </c>
      <c r="E245" s="17">
        <v>157</v>
      </c>
      <c r="F245" s="18">
        <v>2.4</v>
      </c>
      <c r="G245" s="95">
        <f>G243/G244</f>
        <v>3.2310177705977383E-2</v>
      </c>
      <c r="H245" s="54">
        <f>G245-F759+1</f>
        <v>1.0323101777059773</v>
      </c>
      <c r="I245" s="15" t="s">
        <v>663</v>
      </c>
    </row>
    <row r="246" spans="1:9" x14ac:dyDescent="0.25">
      <c r="A246" s="15" t="s">
        <v>664</v>
      </c>
      <c r="B246" s="16">
        <v>2020</v>
      </c>
      <c r="C246" s="17">
        <v>1290</v>
      </c>
      <c r="D246" s="17">
        <v>1246</v>
      </c>
      <c r="E246" s="17">
        <v>44</v>
      </c>
      <c r="F246" s="18">
        <v>3.4</v>
      </c>
      <c r="G246" s="95">
        <f>SUM(E246:E248)</f>
        <v>99</v>
      </c>
      <c r="H246" s="54"/>
      <c r="I246" s="15" t="s">
        <v>664</v>
      </c>
    </row>
    <row r="247" spans="1:9" x14ac:dyDescent="0.25">
      <c r="A247" s="15" t="s">
        <v>664</v>
      </c>
      <c r="B247" s="16">
        <v>2019</v>
      </c>
      <c r="C247" s="17">
        <v>1364</v>
      </c>
      <c r="D247" s="17">
        <v>1339</v>
      </c>
      <c r="E247" s="17">
        <v>25</v>
      </c>
      <c r="F247" s="18">
        <v>1.8</v>
      </c>
      <c r="G247" s="95">
        <f>SUM(C246:C248)</f>
        <v>4025</v>
      </c>
      <c r="H247" s="54"/>
      <c r="I247" s="15" t="s">
        <v>664</v>
      </c>
    </row>
    <row r="248" spans="1:9" x14ac:dyDescent="0.25">
      <c r="A248" s="15" t="s">
        <v>664</v>
      </c>
      <c r="B248" s="16">
        <v>2018</v>
      </c>
      <c r="C248" s="17">
        <v>1371</v>
      </c>
      <c r="D248" s="17">
        <v>1341</v>
      </c>
      <c r="E248" s="17">
        <v>30</v>
      </c>
      <c r="F248" s="18">
        <v>2.2000000000000002</v>
      </c>
      <c r="G248" s="95">
        <f>G246/G247</f>
        <v>2.4596273291925465E-2</v>
      </c>
      <c r="H248" s="54">
        <f>G248-F762+1</f>
        <v>1.0245962732919254</v>
      </c>
      <c r="I248" s="15" t="s">
        <v>664</v>
      </c>
    </row>
    <row r="249" spans="1:9" x14ac:dyDescent="0.25">
      <c r="A249" s="15" t="s">
        <v>665</v>
      </c>
      <c r="B249" s="16">
        <v>2020</v>
      </c>
      <c r="C249" s="17">
        <v>580</v>
      </c>
      <c r="D249" s="17">
        <v>526</v>
      </c>
      <c r="E249" s="17">
        <v>54</v>
      </c>
      <c r="F249" s="18">
        <v>9.3000000000000007</v>
      </c>
      <c r="G249" s="95">
        <f>SUM(E249:E251)</f>
        <v>91</v>
      </c>
      <c r="H249" s="54"/>
      <c r="I249" s="15" t="s">
        <v>665</v>
      </c>
    </row>
    <row r="250" spans="1:9" x14ac:dyDescent="0.25">
      <c r="A250" s="15" t="s">
        <v>665</v>
      </c>
      <c r="B250" s="16">
        <v>2019</v>
      </c>
      <c r="C250" s="17">
        <v>590</v>
      </c>
      <c r="D250" s="17">
        <v>573</v>
      </c>
      <c r="E250" s="17">
        <v>17</v>
      </c>
      <c r="F250" s="18">
        <v>2.9</v>
      </c>
      <c r="G250" s="95">
        <f>SUM(C249:C251)</f>
        <v>1771</v>
      </c>
      <c r="H250" s="54"/>
      <c r="I250" s="15" t="s">
        <v>665</v>
      </c>
    </row>
    <row r="251" spans="1:9" x14ac:dyDescent="0.25">
      <c r="A251" s="15" t="s">
        <v>665</v>
      </c>
      <c r="B251" s="16">
        <v>2018</v>
      </c>
      <c r="C251" s="17">
        <v>601</v>
      </c>
      <c r="D251" s="17">
        <v>581</v>
      </c>
      <c r="E251" s="17">
        <v>20</v>
      </c>
      <c r="F251" s="18">
        <v>3.3</v>
      </c>
      <c r="G251" s="95">
        <f>G249/G250</f>
        <v>5.1383399209486168E-2</v>
      </c>
      <c r="H251" s="54">
        <f>G251-F765+1</f>
        <v>1.0513833992094861</v>
      </c>
      <c r="I251" s="15" t="s">
        <v>665</v>
      </c>
    </row>
    <row r="252" spans="1:9" x14ac:dyDescent="0.25">
      <c r="A252" s="15" t="s">
        <v>666</v>
      </c>
      <c r="B252" s="16">
        <v>2020</v>
      </c>
      <c r="C252" s="17">
        <v>4262</v>
      </c>
      <c r="D252" s="17">
        <v>4038</v>
      </c>
      <c r="E252" s="17">
        <v>224</v>
      </c>
      <c r="F252" s="18">
        <v>5.3</v>
      </c>
      <c r="G252" s="95">
        <f>SUM(E252:E254)</f>
        <v>405</v>
      </c>
      <c r="H252" s="54"/>
      <c r="I252" s="15" t="s">
        <v>666</v>
      </c>
    </row>
    <row r="253" spans="1:9" x14ac:dyDescent="0.25">
      <c r="A253" s="15" t="s">
        <v>666</v>
      </c>
      <c r="B253" s="16">
        <v>2019</v>
      </c>
      <c r="C253" s="17">
        <v>4404</v>
      </c>
      <c r="D253" s="17">
        <v>4319</v>
      </c>
      <c r="E253" s="17">
        <v>85</v>
      </c>
      <c r="F253" s="18">
        <v>1.9</v>
      </c>
      <c r="G253" s="95">
        <f>SUM(C252:C254)</f>
        <v>13094</v>
      </c>
      <c r="H253" s="54"/>
      <c r="I253" s="15" t="s">
        <v>666</v>
      </c>
    </row>
    <row r="254" spans="1:9" x14ac:dyDescent="0.25">
      <c r="A254" s="15" t="s">
        <v>666</v>
      </c>
      <c r="B254" s="16">
        <v>2018</v>
      </c>
      <c r="C254" s="17">
        <v>4428</v>
      </c>
      <c r="D254" s="17">
        <v>4332</v>
      </c>
      <c r="E254" s="17">
        <v>96</v>
      </c>
      <c r="F254" s="18">
        <v>2.2000000000000002</v>
      </c>
      <c r="G254" s="95">
        <f>G252/G253</f>
        <v>3.0930197036810752E-2</v>
      </c>
      <c r="H254" s="54">
        <f>G254-F768+1</f>
        <v>1.0309301970368108</v>
      </c>
      <c r="I254" s="15" t="s">
        <v>666</v>
      </c>
    </row>
    <row r="255" spans="1:9" x14ac:dyDescent="0.25">
      <c r="A255" s="15" t="s">
        <v>667</v>
      </c>
      <c r="B255" s="16">
        <v>2020</v>
      </c>
      <c r="C255" s="17">
        <v>983</v>
      </c>
      <c r="D255" s="17">
        <v>950</v>
      </c>
      <c r="E255" s="17">
        <v>33</v>
      </c>
      <c r="F255" s="18">
        <v>3.4</v>
      </c>
      <c r="G255" s="95">
        <f>SUM(E255:E257)</f>
        <v>77</v>
      </c>
      <c r="H255" s="54"/>
      <c r="I255" s="15" t="s">
        <v>667</v>
      </c>
    </row>
    <row r="256" spans="1:9" x14ac:dyDescent="0.25">
      <c r="A256" s="15" t="s">
        <v>667</v>
      </c>
      <c r="B256" s="16">
        <v>2019</v>
      </c>
      <c r="C256" s="17">
        <v>1054</v>
      </c>
      <c r="D256" s="17">
        <v>1033</v>
      </c>
      <c r="E256" s="17">
        <v>21</v>
      </c>
      <c r="F256" s="18">
        <v>2</v>
      </c>
      <c r="G256" s="95">
        <f>SUM(C255:C257)</f>
        <v>3126</v>
      </c>
      <c r="H256" s="54"/>
      <c r="I256" s="15" t="s">
        <v>667</v>
      </c>
    </row>
    <row r="257" spans="1:9" x14ac:dyDescent="0.25">
      <c r="A257" s="15" t="s">
        <v>667</v>
      </c>
      <c r="B257" s="16">
        <v>2018</v>
      </c>
      <c r="C257" s="17">
        <v>1089</v>
      </c>
      <c r="D257" s="17">
        <v>1066</v>
      </c>
      <c r="E257" s="17">
        <v>23</v>
      </c>
      <c r="F257" s="18">
        <v>2.1</v>
      </c>
      <c r="G257" s="95">
        <f>G255/G256</f>
        <v>2.4632117722328855E-2</v>
      </c>
      <c r="H257" s="54">
        <f>G257-F771+1</f>
        <v>1.0246321177223288</v>
      </c>
      <c r="I257" s="15" t="s">
        <v>667</v>
      </c>
    </row>
    <row r="258" spans="1:9" x14ac:dyDescent="0.25">
      <c r="A258" s="15" t="s">
        <v>668</v>
      </c>
      <c r="B258" s="16">
        <v>2020</v>
      </c>
      <c r="C258" s="17">
        <v>2906</v>
      </c>
      <c r="D258" s="17">
        <v>2667</v>
      </c>
      <c r="E258" s="17">
        <v>239</v>
      </c>
      <c r="F258" s="18">
        <v>8.1999999999999993</v>
      </c>
      <c r="G258" s="95">
        <f>SUM(E258:E260)</f>
        <v>423</v>
      </c>
      <c r="H258" s="54"/>
      <c r="I258" s="15" t="s">
        <v>668</v>
      </c>
    </row>
    <row r="259" spans="1:9" x14ac:dyDescent="0.25">
      <c r="A259" s="15" t="s">
        <v>668</v>
      </c>
      <c r="B259" s="16">
        <v>2019</v>
      </c>
      <c r="C259" s="17">
        <v>3036</v>
      </c>
      <c r="D259" s="17">
        <v>2949</v>
      </c>
      <c r="E259" s="17">
        <v>87</v>
      </c>
      <c r="F259" s="18">
        <v>2.9</v>
      </c>
      <c r="G259" s="95">
        <f>SUM(C258:C260)</f>
        <v>8958</v>
      </c>
      <c r="H259" s="54"/>
      <c r="I259" s="15" t="s">
        <v>668</v>
      </c>
    </row>
    <row r="260" spans="1:9" x14ac:dyDescent="0.25">
      <c r="A260" s="15" t="s">
        <v>668</v>
      </c>
      <c r="B260" s="16">
        <v>2018</v>
      </c>
      <c r="C260" s="17">
        <v>3016</v>
      </c>
      <c r="D260" s="17">
        <v>2919</v>
      </c>
      <c r="E260" s="17">
        <v>97</v>
      </c>
      <c r="F260" s="18">
        <v>3.2</v>
      </c>
      <c r="G260" s="95">
        <f>G258/G259</f>
        <v>4.7220361687876758E-2</v>
      </c>
      <c r="H260" s="54">
        <f>G260-F774+1</f>
        <v>1.0472203616878768</v>
      </c>
      <c r="I260" s="15" t="s">
        <v>668</v>
      </c>
    </row>
    <row r="261" spans="1:9" x14ac:dyDescent="0.25">
      <c r="A261" s="15" t="s">
        <v>669</v>
      </c>
      <c r="B261" s="16">
        <v>2020</v>
      </c>
      <c r="C261" s="17">
        <v>688</v>
      </c>
      <c r="D261" s="17">
        <v>648</v>
      </c>
      <c r="E261" s="17">
        <v>40</v>
      </c>
      <c r="F261" s="18">
        <v>5.8</v>
      </c>
      <c r="G261" s="95">
        <f>SUM(E261:E263)</f>
        <v>74</v>
      </c>
      <c r="H261" s="54"/>
      <c r="I261" s="15" t="s">
        <v>669</v>
      </c>
    </row>
    <row r="262" spans="1:9" x14ac:dyDescent="0.25">
      <c r="A262" s="15" t="s">
        <v>669</v>
      </c>
      <c r="B262" s="16">
        <v>2019</v>
      </c>
      <c r="C262" s="17">
        <v>715</v>
      </c>
      <c r="D262" s="17">
        <v>697</v>
      </c>
      <c r="E262" s="17">
        <v>18</v>
      </c>
      <c r="F262" s="18">
        <v>2.5</v>
      </c>
      <c r="G262" s="95">
        <f>SUM(C261:C263)</f>
        <v>2125</v>
      </c>
      <c r="H262" s="54"/>
      <c r="I262" s="15" t="s">
        <v>669</v>
      </c>
    </row>
    <row r="263" spans="1:9" x14ac:dyDescent="0.25">
      <c r="A263" s="15" t="s">
        <v>669</v>
      </c>
      <c r="B263" s="16">
        <v>2018</v>
      </c>
      <c r="C263" s="17">
        <v>722</v>
      </c>
      <c r="D263" s="17">
        <v>706</v>
      </c>
      <c r="E263" s="17">
        <v>16</v>
      </c>
      <c r="F263" s="18">
        <v>2.2000000000000002</v>
      </c>
      <c r="G263" s="95">
        <f>G261/G262</f>
        <v>3.4823529411764705E-2</v>
      </c>
      <c r="H263" s="54">
        <f>G263-F777+1</f>
        <v>1.0348235294117647</v>
      </c>
      <c r="I263" s="15" t="s">
        <v>669</v>
      </c>
    </row>
    <row r="264" spans="1:9" x14ac:dyDescent="0.25">
      <c r="A264" s="15" t="s">
        <v>670</v>
      </c>
      <c r="B264" s="16">
        <v>2020</v>
      </c>
      <c r="C264" s="17">
        <v>1067</v>
      </c>
      <c r="D264" s="17">
        <v>1019</v>
      </c>
      <c r="E264" s="17">
        <v>48</v>
      </c>
      <c r="F264" s="18">
        <v>4.5</v>
      </c>
      <c r="G264" s="95">
        <f>SUM(E264:E266)</f>
        <v>97</v>
      </c>
      <c r="H264" s="54"/>
      <c r="I264" s="15" t="s">
        <v>670</v>
      </c>
    </row>
    <row r="265" spans="1:9" x14ac:dyDescent="0.25">
      <c r="A265" s="15" t="s">
        <v>670</v>
      </c>
      <c r="B265" s="16">
        <v>2019</v>
      </c>
      <c r="C265" s="17">
        <v>1104</v>
      </c>
      <c r="D265" s="17">
        <v>1082</v>
      </c>
      <c r="E265" s="17">
        <v>22</v>
      </c>
      <c r="F265" s="18">
        <v>2</v>
      </c>
      <c r="G265" s="95">
        <f>SUM(C264:C266)</f>
        <v>3290</v>
      </c>
      <c r="H265" s="54"/>
      <c r="I265" s="15" t="s">
        <v>670</v>
      </c>
    </row>
    <row r="266" spans="1:9" x14ac:dyDescent="0.25">
      <c r="A266" s="15" t="s">
        <v>670</v>
      </c>
      <c r="B266" s="16">
        <v>2018</v>
      </c>
      <c r="C266" s="17">
        <v>1119</v>
      </c>
      <c r="D266" s="17">
        <v>1092</v>
      </c>
      <c r="E266" s="17">
        <v>27</v>
      </c>
      <c r="F266" s="18">
        <v>2.4</v>
      </c>
      <c r="G266" s="95">
        <f>G264/G265</f>
        <v>2.9483282674772036E-2</v>
      </c>
      <c r="H266" s="54">
        <f>G266-F780+1</f>
        <v>1.029483282674772</v>
      </c>
      <c r="I266" s="15" t="s">
        <v>670</v>
      </c>
    </row>
    <row r="267" spans="1:9" x14ac:dyDescent="0.25">
      <c r="A267" s="15" t="s">
        <v>671</v>
      </c>
      <c r="B267" s="16">
        <v>2020</v>
      </c>
      <c r="C267" s="17">
        <v>1039</v>
      </c>
      <c r="D267" s="17">
        <v>985</v>
      </c>
      <c r="E267" s="17">
        <v>54</v>
      </c>
      <c r="F267" s="18">
        <v>5.2</v>
      </c>
      <c r="G267" s="95">
        <f>SUM(E267:E269)</f>
        <v>105</v>
      </c>
      <c r="H267" s="54"/>
      <c r="I267" s="15" t="s">
        <v>671</v>
      </c>
    </row>
    <row r="268" spans="1:9" x14ac:dyDescent="0.25">
      <c r="A268" s="15" t="s">
        <v>671</v>
      </c>
      <c r="B268" s="16">
        <v>2019</v>
      </c>
      <c r="C268" s="17">
        <v>1076</v>
      </c>
      <c r="D268" s="17">
        <v>1050</v>
      </c>
      <c r="E268" s="17">
        <v>26</v>
      </c>
      <c r="F268" s="18">
        <v>2.4</v>
      </c>
      <c r="G268" s="95">
        <f>SUM(C267:C269)</f>
        <v>3202</v>
      </c>
      <c r="H268" s="54"/>
      <c r="I268" s="15" t="s">
        <v>671</v>
      </c>
    </row>
    <row r="269" spans="1:9" x14ac:dyDescent="0.25">
      <c r="A269" s="15" t="s">
        <v>671</v>
      </c>
      <c r="B269" s="16">
        <v>2018</v>
      </c>
      <c r="C269" s="17">
        <v>1087</v>
      </c>
      <c r="D269" s="17">
        <v>1062</v>
      </c>
      <c r="E269" s="17">
        <v>25</v>
      </c>
      <c r="F269" s="18">
        <v>2.2999999999999998</v>
      </c>
      <c r="G269" s="95">
        <f>G267/G268</f>
        <v>3.2792004996876949E-2</v>
      </c>
      <c r="H269" s="54">
        <f>G269-F783+1</f>
        <v>1.0327920049968768</v>
      </c>
      <c r="I269" s="15" t="s">
        <v>671</v>
      </c>
    </row>
    <row r="270" spans="1:9" x14ac:dyDescent="0.25">
      <c r="A270" s="15" t="s">
        <v>672</v>
      </c>
      <c r="B270" s="16">
        <v>2020</v>
      </c>
      <c r="C270" s="17">
        <v>772</v>
      </c>
      <c r="D270" s="17">
        <v>725</v>
      </c>
      <c r="E270" s="17">
        <v>47</v>
      </c>
      <c r="F270" s="18">
        <v>6.1</v>
      </c>
      <c r="G270" s="95">
        <f>SUM(E270:E272)</f>
        <v>85</v>
      </c>
      <c r="H270" s="54"/>
      <c r="I270" s="15" t="s">
        <v>672</v>
      </c>
    </row>
    <row r="271" spans="1:9" x14ac:dyDescent="0.25">
      <c r="A271" s="15" t="s">
        <v>672</v>
      </c>
      <c r="B271" s="16">
        <v>2019</v>
      </c>
      <c r="C271" s="17">
        <v>810</v>
      </c>
      <c r="D271" s="17">
        <v>791</v>
      </c>
      <c r="E271" s="17">
        <v>19</v>
      </c>
      <c r="F271" s="18">
        <v>2.2999999999999998</v>
      </c>
      <c r="G271" s="95">
        <f>SUM(C270:C272)</f>
        <v>2409</v>
      </c>
      <c r="H271" s="54"/>
      <c r="I271" s="15" t="s">
        <v>672</v>
      </c>
    </row>
    <row r="272" spans="1:9" x14ac:dyDescent="0.25">
      <c r="A272" s="15" t="s">
        <v>672</v>
      </c>
      <c r="B272" s="16">
        <v>2018</v>
      </c>
      <c r="C272" s="17">
        <v>827</v>
      </c>
      <c r="D272" s="17">
        <v>808</v>
      </c>
      <c r="E272" s="17">
        <v>19</v>
      </c>
      <c r="F272" s="18">
        <v>2.2999999999999998</v>
      </c>
      <c r="G272" s="95">
        <f>G270/G271</f>
        <v>3.5284350352843503E-2</v>
      </c>
      <c r="H272" s="54">
        <f>G272-F786+1</f>
        <v>1.0352843503528435</v>
      </c>
      <c r="I272" s="15" t="s">
        <v>672</v>
      </c>
    </row>
    <row r="273" spans="1:9" x14ac:dyDescent="0.25">
      <c r="A273" s="15" t="s">
        <v>673</v>
      </c>
      <c r="B273" s="16">
        <v>2020</v>
      </c>
      <c r="C273" s="17">
        <v>1616</v>
      </c>
      <c r="D273" s="17">
        <v>1449</v>
      </c>
      <c r="E273" s="17">
        <v>167</v>
      </c>
      <c r="F273" s="18">
        <v>10.3</v>
      </c>
      <c r="G273" s="95">
        <f>SUM(E273:E275)</f>
        <v>356</v>
      </c>
      <c r="H273" s="54"/>
      <c r="I273" s="15" t="s">
        <v>673</v>
      </c>
    </row>
    <row r="274" spans="1:9" x14ac:dyDescent="0.25">
      <c r="A274" s="15" t="s">
        <v>673</v>
      </c>
      <c r="B274" s="16">
        <v>2019</v>
      </c>
      <c r="C274" s="17">
        <v>1676</v>
      </c>
      <c r="D274" s="17">
        <v>1581</v>
      </c>
      <c r="E274" s="17">
        <v>95</v>
      </c>
      <c r="F274" s="18">
        <v>5.7</v>
      </c>
      <c r="G274" s="95">
        <f>SUM(C273:C275)</f>
        <v>5000</v>
      </c>
      <c r="H274" s="54"/>
      <c r="I274" s="15" t="s">
        <v>673</v>
      </c>
    </row>
    <row r="275" spans="1:9" x14ac:dyDescent="0.25">
      <c r="A275" s="15" t="s">
        <v>673</v>
      </c>
      <c r="B275" s="16">
        <v>2018</v>
      </c>
      <c r="C275" s="17">
        <v>1708</v>
      </c>
      <c r="D275" s="17">
        <v>1614</v>
      </c>
      <c r="E275" s="17">
        <v>94</v>
      </c>
      <c r="F275" s="18">
        <v>5.5</v>
      </c>
      <c r="G275" s="95">
        <f>G273/G274</f>
        <v>7.1199999999999999E-2</v>
      </c>
      <c r="H275" s="54">
        <f>G275-F789+1</f>
        <v>1.0711999999999999</v>
      </c>
      <c r="I275" s="15" t="s">
        <v>673</v>
      </c>
    </row>
    <row r="276" spans="1:9" x14ac:dyDescent="0.25">
      <c r="A276" s="15" t="s">
        <v>674</v>
      </c>
      <c r="B276" s="16">
        <v>2020</v>
      </c>
      <c r="C276" s="17">
        <v>492</v>
      </c>
      <c r="D276" s="17">
        <v>467</v>
      </c>
      <c r="E276" s="17">
        <v>25</v>
      </c>
      <c r="F276" s="18">
        <v>5.0999999999999996</v>
      </c>
      <c r="G276" s="95">
        <f>SUM(E276:E278)</f>
        <v>50</v>
      </c>
      <c r="H276" s="54"/>
      <c r="I276" s="15" t="s">
        <v>674</v>
      </c>
    </row>
    <row r="277" spans="1:9" x14ac:dyDescent="0.25">
      <c r="A277" s="15" t="s">
        <v>674</v>
      </c>
      <c r="B277" s="16">
        <v>2019</v>
      </c>
      <c r="C277" s="17">
        <v>514</v>
      </c>
      <c r="D277" s="17">
        <v>502</v>
      </c>
      <c r="E277" s="17">
        <v>12</v>
      </c>
      <c r="F277" s="18">
        <v>2.2999999999999998</v>
      </c>
      <c r="G277" s="95">
        <f>SUM(C276:C278)</f>
        <v>1512</v>
      </c>
      <c r="H277" s="54"/>
      <c r="I277" s="15" t="s">
        <v>674</v>
      </c>
    </row>
    <row r="278" spans="1:9" x14ac:dyDescent="0.25">
      <c r="A278" s="15" t="s">
        <v>674</v>
      </c>
      <c r="B278" s="16">
        <v>2018</v>
      </c>
      <c r="C278" s="17">
        <v>506</v>
      </c>
      <c r="D278" s="17">
        <v>493</v>
      </c>
      <c r="E278" s="17">
        <v>13</v>
      </c>
      <c r="F278" s="18">
        <v>2.6</v>
      </c>
      <c r="G278" s="95">
        <f>G276/G277</f>
        <v>3.3068783068783067E-2</v>
      </c>
      <c r="H278" s="54">
        <f>G278-F792+1</f>
        <v>1.033068783068783</v>
      </c>
      <c r="I278" s="15" t="s">
        <v>674</v>
      </c>
    </row>
    <row r="279" spans="1:9" x14ac:dyDescent="0.25">
      <c r="A279" s="15" t="s">
        <v>675</v>
      </c>
      <c r="B279" s="16">
        <v>2020</v>
      </c>
      <c r="C279" s="17">
        <v>2907</v>
      </c>
      <c r="D279" s="17">
        <v>2796</v>
      </c>
      <c r="E279" s="17">
        <v>111</v>
      </c>
      <c r="F279" s="18">
        <v>3.8</v>
      </c>
      <c r="G279" s="95">
        <f>SUM(E279:E281)</f>
        <v>307</v>
      </c>
      <c r="H279" s="54"/>
      <c r="I279" s="15" t="s">
        <v>675</v>
      </c>
    </row>
    <row r="280" spans="1:9" x14ac:dyDescent="0.25">
      <c r="A280" s="15" t="s">
        <v>675</v>
      </c>
      <c r="B280" s="16">
        <v>2019</v>
      </c>
      <c r="C280" s="17">
        <v>3134</v>
      </c>
      <c r="D280" s="17">
        <v>3040</v>
      </c>
      <c r="E280" s="17">
        <v>94</v>
      </c>
      <c r="F280" s="18">
        <v>3</v>
      </c>
      <c r="G280" s="95">
        <f>SUM(C279:C281)</f>
        <v>9019</v>
      </c>
      <c r="H280" s="54"/>
      <c r="I280" s="15" t="s">
        <v>675</v>
      </c>
    </row>
    <row r="281" spans="1:9" x14ac:dyDescent="0.25">
      <c r="A281" s="15" t="s">
        <v>675</v>
      </c>
      <c r="B281" s="16">
        <v>2018</v>
      </c>
      <c r="C281" s="17">
        <v>2978</v>
      </c>
      <c r="D281" s="17">
        <v>2876</v>
      </c>
      <c r="E281" s="17">
        <v>102</v>
      </c>
      <c r="F281" s="18">
        <v>3.4</v>
      </c>
      <c r="G281" s="95">
        <f>G279/G280</f>
        <v>3.4039250471227411E-2</v>
      </c>
      <c r="H281" s="54">
        <f>G281-F795+1</f>
        <v>1.0340392504712275</v>
      </c>
      <c r="I281" s="15" t="s">
        <v>675</v>
      </c>
    </row>
    <row r="282" spans="1:9" x14ac:dyDescent="0.25">
      <c r="A282" s="15" t="s">
        <v>676</v>
      </c>
      <c r="B282" s="16">
        <v>2020</v>
      </c>
      <c r="C282" s="17">
        <v>1772</v>
      </c>
      <c r="D282" s="17">
        <v>1732</v>
      </c>
      <c r="E282" s="17">
        <v>40</v>
      </c>
      <c r="F282" s="18">
        <v>2.2999999999999998</v>
      </c>
      <c r="G282" s="95">
        <f>SUM(E282:E284)</f>
        <v>88</v>
      </c>
      <c r="H282" s="54"/>
      <c r="I282" s="15" t="s">
        <v>676</v>
      </c>
    </row>
    <row r="283" spans="1:9" x14ac:dyDescent="0.25">
      <c r="A283" s="15" t="s">
        <v>676</v>
      </c>
      <c r="B283" s="16">
        <v>2019</v>
      </c>
      <c r="C283" s="17">
        <v>1859</v>
      </c>
      <c r="D283" s="17">
        <v>1835</v>
      </c>
      <c r="E283" s="17">
        <v>24</v>
      </c>
      <c r="F283" s="18">
        <v>1.3</v>
      </c>
      <c r="G283" s="95">
        <f>SUM(C282:C284)</f>
        <v>5412</v>
      </c>
      <c r="H283" s="54"/>
      <c r="I283" s="15" t="s">
        <v>676</v>
      </c>
    </row>
    <row r="284" spans="1:9" x14ac:dyDescent="0.25">
      <c r="A284" s="15" t="s">
        <v>676</v>
      </c>
      <c r="B284" s="16">
        <v>2018</v>
      </c>
      <c r="C284" s="17">
        <v>1781</v>
      </c>
      <c r="D284" s="17">
        <v>1757</v>
      </c>
      <c r="E284" s="17">
        <v>24</v>
      </c>
      <c r="F284" s="18">
        <v>1.3</v>
      </c>
      <c r="G284" s="95">
        <f>G282/G283</f>
        <v>1.6260162601626018E-2</v>
      </c>
      <c r="H284" s="54">
        <f>G284-F798+1</f>
        <v>1.0162601626016261</v>
      </c>
      <c r="I284" s="15" t="s">
        <v>676</v>
      </c>
    </row>
    <row r="285" spans="1:9" x14ac:dyDescent="0.25">
      <c r="A285" s="15" t="s">
        <v>677</v>
      </c>
      <c r="B285" s="16">
        <v>2020</v>
      </c>
      <c r="C285" s="17">
        <v>655</v>
      </c>
      <c r="D285" s="17">
        <v>629</v>
      </c>
      <c r="E285" s="17">
        <v>26</v>
      </c>
      <c r="F285" s="18">
        <v>4</v>
      </c>
      <c r="G285" s="95">
        <f>SUM(E285:E287)</f>
        <v>59</v>
      </c>
      <c r="H285" s="54"/>
      <c r="I285" s="15" t="s">
        <v>677</v>
      </c>
    </row>
    <row r="286" spans="1:9" x14ac:dyDescent="0.25">
      <c r="A286" s="15" t="s">
        <v>677</v>
      </c>
      <c r="B286" s="16">
        <v>2019</v>
      </c>
      <c r="C286" s="17">
        <v>682</v>
      </c>
      <c r="D286" s="17">
        <v>667</v>
      </c>
      <c r="E286" s="17">
        <v>15</v>
      </c>
      <c r="F286" s="18">
        <v>2.2000000000000002</v>
      </c>
      <c r="G286" s="95">
        <f>SUM(C285:C287)</f>
        <v>2032</v>
      </c>
      <c r="H286" s="54"/>
      <c r="I286" s="15" t="s">
        <v>677</v>
      </c>
    </row>
    <row r="287" spans="1:9" x14ac:dyDescent="0.25">
      <c r="A287" s="15" t="s">
        <v>677</v>
      </c>
      <c r="B287" s="16">
        <v>2018</v>
      </c>
      <c r="C287" s="17">
        <v>695</v>
      </c>
      <c r="D287" s="17">
        <v>677</v>
      </c>
      <c r="E287" s="17">
        <v>18</v>
      </c>
      <c r="F287" s="18">
        <v>2.6</v>
      </c>
      <c r="G287" s="95">
        <f>G285/G286</f>
        <v>2.9035433070866142E-2</v>
      </c>
      <c r="H287" s="54">
        <f>G287-F801+1</f>
        <v>1.0290354330708662</v>
      </c>
      <c r="I287" s="15" t="s">
        <v>677</v>
      </c>
    </row>
    <row r="288" spans="1:9" x14ac:dyDescent="0.25">
      <c r="A288" s="15" t="s">
        <v>678</v>
      </c>
      <c r="B288" s="16">
        <v>2020</v>
      </c>
      <c r="C288" s="17">
        <v>561</v>
      </c>
      <c r="D288" s="17">
        <v>520</v>
      </c>
      <c r="E288" s="17">
        <v>41</v>
      </c>
      <c r="F288" s="18">
        <v>7.3</v>
      </c>
      <c r="G288" s="95">
        <f>SUM(E288:E290)</f>
        <v>80</v>
      </c>
      <c r="H288" s="54"/>
      <c r="I288" s="15" t="s">
        <v>678</v>
      </c>
    </row>
    <row r="289" spans="1:9" x14ac:dyDescent="0.25">
      <c r="A289" s="15" t="s">
        <v>678</v>
      </c>
      <c r="B289" s="16">
        <v>2019</v>
      </c>
      <c r="C289" s="17">
        <v>603</v>
      </c>
      <c r="D289" s="17">
        <v>585</v>
      </c>
      <c r="E289" s="17">
        <v>18</v>
      </c>
      <c r="F289" s="18">
        <v>3</v>
      </c>
      <c r="G289" s="95">
        <f>SUM(C288:C290)</f>
        <v>1780</v>
      </c>
      <c r="H289" s="54"/>
      <c r="I289" s="15" t="s">
        <v>678</v>
      </c>
    </row>
    <row r="290" spans="1:9" x14ac:dyDescent="0.25">
      <c r="A290" s="15" t="s">
        <v>678</v>
      </c>
      <c r="B290" s="16">
        <v>2018</v>
      </c>
      <c r="C290" s="17">
        <v>616</v>
      </c>
      <c r="D290" s="17">
        <v>595</v>
      </c>
      <c r="E290" s="17">
        <v>21</v>
      </c>
      <c r="F290" s="18">
        <v>3.4</v>
      </c>
      <c r="G290" s="95">
        <f>G288/G289</f>
        <v>4.49438202247191E-2</v>
      </c>
      <c r="H290" s="54">
        <f>G290-F804+1</f>
        <v>1.0449438202247192</v>
      </c>
      <c r="I290" s="15" t="s">
        <v>678</v>
      </c>
    </row>
    <row r="291" spans="1:9" x14ac:dyDescent="0.25">
      <c r="A291" s="15" t="s">
        <v>679</v>
      </c>
      <c r="B291" s="16">
        <v>2020</v>
      </c>
      <c r="C291" s="17">
        <v>333</v>
      </c>
      <c r="D291" s="17">
        <v>321</v>
      </c>
      <c r="E291" s="17">
        <v>12</v>
      </c>
      <c r="F291" s="18">
        <v>3.6</v>
      </c>
      <c r="G291" s="95">
        <f>SUM(E291:E293)</f>
        <v>29</v>
      </c>
      <c r="H291" s="54"/>
      <c r="I291" s="15" t="s">
        <v>679</v>
      </c>
    </row>
    <row r="292" spans="1:9" x14ac:dyDescent="0.25">
      <c r="A292" s="15" t="s">
        <v>679</v>
      </c>
      <c r="B292" s="16">
        <v>2019</v>
      </c>
      <c r="C292" s="17">
        <v>344</v>
      </c>
      <c r="D292" s="17">
        <v>337</v>
      </c>
      <c r="E292" s="17">
        <v>7</v>
      </c>
      <c r="F292" s="18">
        <v>2</v>
      </c>
      <c r="G292" s="95">
        <f>SUM(C291:C293)</f>
        <v>1028</v>
      </c>
      <c r="H292" s="54"/>
      <c r="I292" s="15" t="s">
        <v>679</v>
      </c>
    </row>
    <row r="293" spans="1:9" x14ac:dyDescent="0.25">
      <c r="A293" s="15" t="s">
        <v>679</v>
      </c>
      <c r="B293" s="16">
        <v>2018</v>
      </c>
      <c r="C293" s="17">
        <v>351</v>
      </c>
      <c r="D293" s="17">
        <v>341</v>
      </c>
      <c r="E293" s="17">
        <v>10</v>
      </c>
      <c r="F293" s="18">
        <v>2.8</v>
      </c>
      <c r="G293" s="95">
        <f>G291/G292</f>
        <v>2.821011673151751E-2</v>
      </c>
      <c r="H293" s="54">
        <f>G293-F807+1</f>
        <v>1.0282101167315174</v>
      </c>
      <c r="I293" s="15" t="s">
        <v>679</v>
      </c>
    </row>
    <row r="294" spans="1:9" x14ac:dyDescent="0.25">
      <c r="A294" s="15" t="s">
        <v>680</v>
      </c>
      <c r="B294" s="16">
        <v>2020</v>
      </c>
      <c r="C294" s="17">
        <v>297</v>
      </c>
      <c r="D294" s="17">
        <v>276</v>
      </c>
      <c r="E294" s="17">
        <v>21</v>
      </c>
      <c r="F294" s="18">
        <v>7.1</v>
      </c>
      <c r="G294" s="95">
        <f>SUM(E294:E296)</f>
        <v>35</v>
      </c>
      <c r="H294" s="54"/>
      <c r="I294" s="15" t="s">
        <v>680</v>
      </c>
    </row>
    <row r="295" spans="1:9" x14ac:dyDescent="0.25">
      <c r="A295" s="15" t="s">
        <v>680</v>
      </c>
      <c r="B295" s="16">
        <v>2019</v>
      </c>
      <c r="C295" s="17">
        <v>302</v>
      </c>
      <c r="D295" s="17">
        <v>297</v>
      </c>
      <c r="E295" s="17">
        <v>5</v>
      </c>
      <c r="F295" s="18">
        <v>1.7</v>
      </c>
      <c r="G295" s="95">
        <f>SUM(C294:C296)</f>
        <v>903</v>
      </c>
      <c r="H295" s="54"/>
      <c r="I295" s="15" t="s">
        <v>680</v>
      </c>
    </row>
    <row r="296" spans="1:9" x14ac:dyDescent="0.25">
      <c r="A296" s="15" t="s">
        <v>680</v>
      </c>
      <c r="B296" s="16">
        <v>2018</v>
      </c>
      <c r="C296" s="17">
        <v>304</v>
      </c>
      <c r="D296" s="17">
        <v>295</v>
      </c>
      <c r="E296" s="17">
        <v>9</v>
      </c>
      <c r="F296" s="18">
        <v>3</v>
      </c>
      <c r="G296" s="95">
        <f>G294/G295</f>
        <v>3.875968992248062E-2</v>
      </c>
      <c r="H296" s="54">
        <f>G296-F810+1</f>
        <v>1.0387596899224807</v>
      </c>
      <c r="I296" s="15" t="s">
        <v>680</v>
      </c>
    </row>
    <row r="297" spans="1:9" x14ac:dyDescent="0.25">
      <c r="A297" s="15" t="s">
        <v>681</v>
      </c>
      <c r="B297" s="16">
        <v>2020</v>
      </c>
      <c r="C297" s="17">
        <v>1523</v>
      </c>
      <c r="D297" s="17">
        <v>1422</v>
      </c>
      <c r="E297" s="17">
        <v>101</v>
      </c>
      <c r="F297" s="18">
        <v>6.6</v>
      </c>
      <c r="G297" s="95">
        <f>SUM(E297:E299)</f>
        <v>177</v>
      </c>
      <c r="H297" s="54"/>
      <c r="I297" s="15" t="s">
        <v>681</v>
      </c>
    </row>
    <row r="298" spans="1:9" x14ac:dyDescent="0.25">
      <c r="A298" s="15" t="s">
        <v>681</v>
      </c>
      <c r="B298" s="16">
        <v>2019</v>
      </c>
      <c r="C298" s="17">
        <v>1579</v>
      </c>
      <c r="D298" s="17">
        <v>1545</v>
      </c>
      <c r="E298" s="17">
        <v>34</v>
      </c>
      <c r="F298" s="18">
        <v>2.2000000000000002</v>
      </c>
      <c r="G298" s="95">
        <f>SUM(C297:C299)</f>
        <v>4692</v>
      </c>
      <c r="H298" s="54"/>
      <c r="I298" s="15" t="s">
        <v>681</v>
      </c>
    </row>
    <row r="299" spans="1:9" x14ac:dyDescent="0.25">
      <c r="A299" s="15" t="s">
        <v>681</v>
      </c>
      <c r="B299" s="16">
        <v>2018</v>
      </c>
      <c r="C299" s="17">
        <v>1590</v>
      </c>
      <c r="D299" s="17">
        <v>1548</v>
      </c>
      <c r="E299" s="17">
        <v>42</v>
      </c>
      <c r="F299" s="18">
        <v>2.6</v>
      </c>
      <c r="G299" s="95">
        <f>G297/G298</f>
        <v>3.7723785166240406E-2</v>
      </c>
      <c r="H299" s="54">
        <f>G299-F813+1</f>
        <v>1.0377237851662404</v>
      </c>
      <c r="I299" s="15" t="s">
        <v>681</v>
      </c>
    </row>
    <row r="300" spans="1:9" x14ac:dyDescent="0.25">
      <c r="A300" s="15" t="s">
        <v>682</v>
      </c>
      <c r="B300" s="16">
        <v>2020</v>
      </c>
      <c r="C300" s="17">
        <v>732</v>
      </c>
      <c r="D300" s="17">
        <v>689</v>
      </c>
      <c r="E300" s="17">
        <v>43</v>
      </c>
      <c r="F300" s="18">
        <v>5.9</v>
      </c>
      <c r="G300" s="95">
        <f>SUM(E300:E302)</f>
        <v>85</v>
      </c>
      <c r="H300" s="54"/>
      <c r="I300" s="15" t="s">
        <v>682</v>
      </c>
    </row>
    <row r="301" spans="1:9" x14ac:dyDescent="0.25">
      <c r="A301" s="15" t="s">
        <v>682</v>
      </c>
      <c r="B301" s="16">
        <v>2019</v>
      </c>
      <c r="C301" s="17">
        <v>757</v>
      </c>
      <c r="D301" s="17">
        <v>737</v>
      </c>
      <c r="E301" s="17">
        <v>20</v>
      </c>
      <c r="F301" s="18">
        <v>2.6</v>
      </c>
      <c r="G301" s="95">
        <f>SUM(C300:C302)</f>
        <v>2241</v>
      </c>
      <c r="H301" s="54"/>
      <c r="I301" s="15" t="s">
        <v>682</v>
      </c>
    </row>
    <row r="302" spans="1:9" x14ac:dyDescent="0.25">
      <c r="A302" s="15" t="s">
        <v>682</v>
      </c>
      <c r="B302" s="16">
        <v>2018</v>
      </c>
      <c r="C302" s="17">
        <v>752</v>
      </c>
      <c r="D302" s="17">
        <v>730</v>
      </c>
      <c r="E302" s="17">
        <v>22</v>
      </c>
      <c r="F302" s="18">
        <v>2.9</v>
      </c>
      <c r="G302" s="95">
        <f>G300/G301</f>
        <v>3.792949576082106E-2</v>
      </c>
      <c r="H302" s="54">
        <f>G302-F816+1</f>
        <v>1.0379294957608212</v>
      </c>
      <c r="I302" s="15" t="s">
        <v>682</v>
      </c>
    </row>
    <row r="303" spans="1:9" x14ac:dyDescent="0.25">
      <c r="A303" s="15" t="s">
        <v>683</v>
      </c>
      <c r="B303" s="16">
        <v>2020</v>
      </c>
      <c r="C303" s="17">
        <v>339</v>
      </c>
      <c r="D303" s="17">
        <v>318</v>
      </c>
      <c r="E303" s="17">
        <v>21</v>
      </c>
      <c r="F303" s="18">
        <v>6.2</v>
      </c>
      <c r="G303" s="95">
        <f>SUM(E303:E305)</f>
        <v>39</v>
      </c>
      <c r="H303" s="54"/>
      <c r="I303" s="15" t="s">
        <v>683</v>
      </c>
    </row>
    <row r="304" spans="1:9" x14ac:dyDescent="0.25">
      <c r="A304" s="15" t="s">
        <v>683</v>
      </c>
      <c r="B304" s="16">
        <v>2019</v>
      </c>
      <c r="C304" s="17">
        <v>351</v>
      </c>
      <c r="D304" s="17">
        <v>342</v>
      </c>
      <c r="E304" s="17">
        <v>9</v>
      </c>
      <c r="F304" s="18">
        <v>2.6</v>
      </c>
      <c r="G304" s="95">
        <f>SUM(C303:C305)</f>
        <v>1048</v>
      </c>
      <c r="H304" s="54"/>
      <c r="I304" s="15" t="s">
        <v>683</v>
      </c>
    </row>
    <row r="305" spans="1:9" x14ac:dyDescent="0.25">
      <c r="A305" s="15" t="s">
        <v>683</v>
      </c>
      <c r="B305" s="16">
        <v>2018</v>
      </c>
      <c r="C305" s="17">
        <v>358</v>
      </c>
      <c r="D305" s="17">
        <v>349</v>
      </c>
      <c r="E305" s="17">
        <v>9</v>
      </c>
      <c r="F305" s="18">
        <v>2.5</v>
      </c>
      <c r="G305" s="95">
        <f>G303/G304</f>
        <v>3.7213740458015267E-2</v>
      </c>
      <c r="H305" s="54">
        <f>G305-F819+1</f>
        <v>1.0372137404580153</v>
      </c>
      <c r="I305" s="15" t="s">
        <v>683</v>
      </c>
    </row>
    <row r="306" spans="1:9" x14ac:dyDescent="0.25">
      <c r="A306" s="15" t="s">
        <v>684</v>
      </c>
      <c r="B306" s="16">
        <v>2020</v>
      </c>
      <c r="C306" s="17">
        <v>374</v>
      </c>
      <c r="D306" s="17">
        <v>349</v>
      </c>
      <c r="E306" s="17">
        <v>25</v>
      </c>
      <c r="F306" s="18">
        <v>6.7</v>
      </c>
      <c r="G306" s="95">
        <f>SUM(E306:E308)</f>
        <v>47</v>
      </c>
      <c r="H306" s="54"/>
      <c r="I306" s="15" t="s">
        <v>684</v>
      </c>
    </row>
    <row r="307" spans="1:9" x14ac:dyDescent="0.25">
      <c r="A307" s="15" t="s">
        <v>684</v>
      </c>
      <c r="B307" s="16">
        <v>2019</v>
      </c>
      <c r="C307" s="17">
        <v>415</v>
      </c>
      <c r="D307" s="17">
        <v>406</v>
      </c>
      <c r="E307" s="17">
        <v>9</v>
      </c>
      <c r="F307" s="18">
        <v>2.2000000000000002</v>
      </c>
      <c r="G307" s="95">
        <f>SUM(C306:C308)</f>
        <v>1209</v>
      </c>
      <c r="H307" s="54"/>
      <c r="I307" s="15" t="s">
        <v>684</v>
      </c>
    </row>
    <row r="308" spans="1:9" x14ac:dyDescent="0.25">
      <c r="A308" s="15" t="s">
        <v>684</v>
      </c>
      <c r="B308" s="16">
        <v>2018</v>
      </c>
      <c r="C308" s="17">
        <v>420</v>
      </c>
      <c r="D308" s="17">
        <v>407</v>
      </c>
      <c r="E308" s="17">
        <v>13</v>
      </c>
      <c r="F308" s="18">
        <v>3.1</v>
      </c>
      <c r="G308" s="95">
        <f>G306/G307</f>
        <v>3.8875103391232423E-2</v>
      </c>
      <c r="H308" s="54">
        <f>G308-F822+1</f>
        <v>1.0388751033912325</v>
      </c>
      <c r="I308" s="15" t="s">
        <v>684</v>
      </c>
    </row>
    <row r="309" spans="1:9" x14ac:dyDescent="0.25">
      <c r="A309" s="15" t="s">
        <v>685</v>
      </c>
      <c r="B309" s="16">
        <v>2020</v>
      </c>
      <c r="C309" s="17">
        <v>1431</v>
      </c>
      <c r="D309" s="17">
        <v>1338</v>
      </c>
      <c r="E309" s="17">
        <v>93</v>
      </c>
      <c r="F309" s="18">
        <v>6.5</v>
      </c>
      <c r="G309" s="95">
        <f>SUM(E309:E311)</f>
        <v>212</v>
      </c>
      <c r="H309" s="54"/>
      <c r="I309" s="15" t="s">
        <v>685</v>
      </c>
    </row>
    <row r="310" spans="1:9" x14ac:dyDescent="0.25">
      <c r="A310" s="15" t="s">
        <v>685</v>
      </c>
      <c r="B310" s="16">
        <v>2019</v>
      </c>
      <c r="C310" s="17">
        <v>1563</v>
      </c>
      <c r="D310" s="17">
        <v>1507</v>
      </c>
      <c r="E310" s="17">
        <v>56</v>
      </c>
      <c r="F310" s="18">
        <v>3.6</v>
      </c>
      <c r="G310" s="95">
        <f>SUM(C309:C311)</f>
        <v>4581</v>
      </c>
      <c r="H310" s="54"/>
      <c r="I310" s="15" t="s">
        <v>685</v>
      </c>
    </row>
    <row r="311" spans="1:9" x14ac:dyDescent="0.25">
      <c r="A311" s="15" t="s">
        <v>685</v>
      </c>
      <c r="B311" s="16">
        <v>2018</v>
      </c>
      <c r="C311" s="17">
        <v>1587</v>
      </c>
      <c r="D311" s="17">
        <v>1524</v>
      </c>
      <c r="E311" s="17">
        <v>63</v>
      </c>
      <c r="F311" s="18">
        <v>4</v>
      </c>
      <c r="G311" s="95">
        <f>G309/G310</f>
        <v>4.6278105217201486E-2</v>
      </c>
      <c r="H311" s="54">
        <f>G311-F825+1</f>
        <v>1.0462781052172014</v>
      </c>
      <c r="I311" s="15" t="s">
        <v>685</v>
      </c>
    </row>
    <row r="312" spans="1:9" x14ac:dyDescent="0.25">
      <c r="A312" s="15" t="s">
        <v>686</v>
      </c>
      <c r="B312" s="16">
        <v>2020</v>
      </c>
      <c r="C312" s="17">
        <v>1844</v>
      </c>
      <c r="D312" s="17">
        <v>1750</v>
      </c>
      <c r="E312" s="17">
        <v>94</v>
      </c>
      <c r="F312" s="18">
        <v>5.0999999999999996</v>
      </c>
      <c r="G312" s="95">
        <f>SUM(E312:E314)</f>
        <v>194</v>
      </c>
      <c r="H312" s="54"/>
      <c r="I312" s="15" t="s">
        <v>686</v>
      </c>
    </row>
    <row r="313" spans="1:9" x14ac:dyDescent="0.25">
      <c r="A313" s="15" t="s">
        <v>686</v>
      </c>
      <c r="B313" s="16">
        <v>2019</v>
      </c>
      <c r="C313" s="17">
        <v>1968</v>
      </c>
      <c r="D313" s="17">
        <v>1920</v>
      </c>
      <c r="E313" s="17">
        <v>48</v>
      </c>
      <c r="F313" s="18">
        <v>2.4</v>
      </c>
      <c r="G313" s="95">
        <f>SUM(C312:C314)</f>
        <v>5797</v>
      </c>
      <c r="H313" s="54"/>
      <c r="I313" s="15" t="s">
        <v>686</v>
      </c>
    </row>
    <row r="314" spans="1:9" x14ac:dyDescent="0.25">
      <c r="A314" s="15" t="s">
        <v>686</v>
      </c>
      <c r="B314" s="16">
        <v>2018</v>
      </c>
      <c r="C314" s="17">
        <v>1985</v>
      </c>
      <c r="D314" s="17">
        <v>1933</v>
      </c>
      <c r="E314" s="17">
        <v>52</v>
      </c>
      <c r="F314" s="18">
        <v>2.6</v>
      </c>
      <c r="G314" s="95">
        <f>G312/G313</f>
        <v>3.3465585647748833E-2</v>
      </c>
      <c r="H314" s="54">
        <f>G314-F828+1</f>
        <v>1.0334655856477488</v>
      </c>
      <c r="I314" s="15" t="s">
        <v>686</v>
      </c>
    </row>
    <row r="315" spans="1:9" x14ac:dyDescent="0.25">
      <c r="A315" s="15" t="s">
        <v>687</v>
      </c>
      <c r="B315" s="16">
        <v>2020</v>
      </c>
      <c r="C315" s="17">
        <v>784</v>
      </c>
      <c r="D315" s="17">
        <v>732</v>
      </c>
      <c r="E315" s="17">
        <v>52</v>
      </c>
      <c r="F315" s="18">
        <v>6.6</v>
      </c>
      <c r="G315" s="95">
        <f>SUM(E315:E317)</f>
        <v>99</v>
      </c>
      <c r="H315" s="54"/>
      <c r="I315" s="15" t="s">
        <v>687</v>
      </c>
    </row>
    <row r="316" spans="1:9" x14ac:dyDescent="0.25">
      <c r="A316" s="15" t="s">
        <v>687</v>
      </c>
      <c r="B316" s="16">
        <v>2019</v>
      </c>
      <c r="C316" s="17">
        <v>818</v>
      </c>
      <c r="D316" s="17">
        <v>795</v>
      </c>
      <c r="E316" s="17">
        <v>23</v>
      </c>
      <c r="F316" s="18">
        <v>2.8</v>
      </c>
      <c r="G316" s="95">
        <f>SUM(C315:C317)</f>
        <v>2425</v>
      </c>
      <c r="H316" s="54"/>
      <c r="I316" s="15" t="s">
        <v>687</v>
      </c>
    </row>
    <row r="317" spans="1:9" x14ac:dyDescent="0.25">
      <c r="A317" s="15" t="s">
        <v>687</v>
      </c>
      <c r="B317" s="16">
        <v>2018</v>
      </c>
      <c r="C317" s="17">
        <v>823</v>
      </c>
      <c r="D317" s="17">
        <v>799</v>
      </c>
      <c r="E317" s="17">
        <v>24</v>
      </c>
      <c r="F317" s="18">
        <v>2.9</v>
      </c>
      <c r="G317" s="95">
        <f>G315/G316</f>
        <v>4.0824742268041239E-2</v>
      </c>
      <c r="H317" s="54">
        <f>G317-F831+1</f>
        <v>1.0408247422680412</v>
      </c>
      <c r="I317" s="15" t="s">
        <v>687</v>
      </c>
    </row>
    <row r="318" spans="1:9" x14ac:dyDescent="0.25">
      <c r="A318" s="15" t="s">
        <v>688</v>
      </c>
      <c r="B318" s="16">
        <v>2020</v>
      </c>
      <c r="C318" s="17">
        <v>1170</v>
      </c>
      <c r="D318" s="17">
        <v>1102</v>
      </c>
      <c r="E318" s="17">
        <v>68</v>
      </c>
      <c r="F318" s="18">
        <v>5.8</v>
      </c>
      <c r="G318" s="95">
        <f>SUM(E318:E320)</f>
        <v>135</v>
      </c>
      <c r="H318" s="54"/>
      <c r="I318" s="15" t="s">
        <v>688</v>
      </c>
    </row>
    <row r="319" spans="1:9" x14ac:dyDescent="0.25">
      <c r="A319" s="15" t="s">
        <v>688</v>
      </c>
      <c r="B319" s="16">
        <v>2019</v>
      </c>
      <c r="C319" s="17">
        <v>1233</v>
      </c>
      <c r="D319" s="17">
        <v>1203</v>
      </c>
      <c r="E319" s="17">
        <v>30</v>
      </c>
      <c r="F319" s="18">
        <v>2.4</v>
      </c>
      <c r="G319" s="95">
        <f>SUM(C318:C320)</f>
        <v>3731</v>
      </c>
      <c r="H319" s="54"/>
      <c r="I319" s="15" t="s">
        <v>688</v>
      </c>
    </row>
    <row r="320" spans="1:9" x14ac:dyDescent="0.25">
      <c r="A320" s="15" t="s">
        <v>688</v>
      </c>
      <c r="B320" s="16">
        <v>2018</v>
      </c>
      <c r="C320" s="17">
        <v>1328</v>
      </c>
      <c r="D320" s="17">
        <v>1291</v>
      </c>
      <c r="E320" s="17">
        <v>37</v>
      </c>
      <c r="F320" s="18">
        <v>2.8</v>
      </c>
      <c r="G320" s="95">
        <f>G318/G319</f>
        <v>3.6183328866255693E-2</v>
      </c>
      <c r="H320" s="54">
        <f>G320-F834+1</f>
        <v>1.0361833288662556</v>
      </c>
      <c r="I320" s="15" t="s">
        <v>688</v>
      </c>
    </row>
    <row r="321" spans="1:9" x14ac:dyDescent="0.25">
      <c r="A321" s="15" t="s">
        <v>689</v>
      </c>
      <c r="B321" s="16">
        <v>2020</v>
      </c>
      <c r="C321" s="17">
        <v>2064</v>
      </c>
      <c r="D321" s="17">
        <v>1948</v>
      </c>
      <c r="E321" s="17">
        <v>116</v>
      </c>
      <c r="F321" s="18">
        <v>5.6</v>
      </c>
      <c r="G321" s="95">
        <f>SUM(E321:E323)</f>
        <v>248</v>
      </c>
      <c r="H321" s="54"/>
      <c r="I321" s="15" t="s">
        <v>689</v>
      </c>
    </row>
    <row r="322" spans="1:9" x14ac:dyDescent="0.25">
      <c r="A322" s="15" t="s">
        <v>689</v>
      </c>
      <c r="B322" s="16">
        <v>2019</v>
      </c>
      <c r="C322" s="17">
        <v>2155</v>
      </c>
      <c r="D322" s="17">
        <v>2099</v>
      </c>
      <c r="E322" s="17">
        <v>56</v>
      </c>
      <c r="F322" s="18">
        <v>2.6</v>
      </c>
      <c r="G322" s="95">
        <f>SUM(C321:C323)</f>
        <v>6439</v>
      </c>
      <c r="H322" s="54"/>
      <c r="I322" s="15" t="s">
        <v>689</v>
      </c>
    </row>
    <row r="323" spans="1:9" x14ac:dyDescent="0.25">
      <c r="A323" s="15" t="s">
        <v>689</v>
      </c>
      <c r="B323" s="16">
        <v>2018</v>
      </c>
      <c r="C323" s="17">
        <v>2220</v>
      </c>
      <c r="D323" s="17">
        <v>2144</v>
      </c>
      <c r="E323" s="17">
        <v>76</v>
      </c>
      <c r="F323" s="18">
        <v>3.4</v>
      </c>
      <c r="G323" s="95">
        <f>G321/G322</f>
        <v>3.8515297406429568E-2</v>
      </c>
      <c r="H323" s="54">
        <f>G323-F837+1</f>
        <v>1.0385152974064296</v>
      </c>
      <c r="I323" s="15" t="s">
        <v>689</v>
      </c>
    </row>
    <row r="324" spans="1:9" x14ac:dyDescent="0.25">
      <c r="A324" s="15" t="s">
        <v>690</v>
      </c>
      <c r="B324" s="16">
        <v>2020</v>
      </c>
      <c r="C324" s="17">
        <v>311</v>
      </c>
      <c r="D324" s="17">
        <v>292</v>
      </c>
      <c r="E324" s="17">
        <v>19</v>
      </c>
      <c r="F324" s="18">
        <v>6.1</v>
      </c>
      <c r="G324" s="95">
        <f>SUM(E324:E326)</f>
        <v>31</v>
      </c>
      <c r="H324" s="54"/>
      <c r="I324" s="15" t="s">
        <v>690</v>
      </c>
    </row>
    <row r="325" spans="1:9" x14ac:dyDescent="0.25">
      <c r="A325" s="15" t="s">
        <v>690</v>
      </c>
      <c r="B325" s="16">
        <v>2019</v>
      </c>
      <c r="C325" s="17">
        <v>345</v>
      </c>
      <c r="D325" s="17">
        <v>339</v>
      </c>
      <c r="E325" s="17">
        <v>6</v>
      </c>
      <c r="F325" s="18">
        <v>1.7</v>
      </c>
      <c r="G325" s="95">
        <f>SUM(C324:C326)</f>
        <v>1001</v>
      </c>
      <c r="H325" s="54"/>
      <c r="I325" s="15" t="s">
        <v>690</v>
      </c>
    </row>
    <row r="326" spans="1:9" x14ac:dyDescent="0.25">
      <c r="A326" s="15" t="s">
        <v>690</v>
      </c>
      <c r="B326" s="16">
        <v>2018</v>
      </c>
      <c r="C326" s="17">
        <v>345</v>
      </c>
      <c r="D326" s="17">
        <v>339</v>
      </c>
      <c r="E326" s="17">
        <v>6</v>
      </c>
      <c r="F326" s="18">
        <v>1.7</v>
      </c>
      <c r="G326" s="95">
        <f>G324/G325</f>
        <v>3.0969030969030968E-2</v>
      </c>
      <c r="H326" s="54">
        <f>G326-F840+1</f>
        <v>1.0309690309690309</v>
      </c>
      <c r="I326" s="15" t="s">
        <v>690</v>
      </c>
    </row>
    <row r="327" spans="1:9" x14ac:dyDescent="0.25">
      <c r="A327" s="15" t="s">
        <v>691</v>
      </c>
      <c r="B327" s="16">
        <v>2020</v>
      </c>
      <c r="C327" s="17">
        <v>341</v>
      </c>
      <c r="D327" s="17">
        <v>321</v>
      </c>
      <c r="E327" s="17">
        <v>20</v>
      </c>
      <c r="F327" s="18">
        <v>5.9</v>
      </c>
      <c r="G327" s="95">
        <f>SUM(E327:E329)</f>
        <v>49</v>
      </c>
      <c r="H327" s="54"/>
      <c r="I327" s="15" t="s">
        <v>691</v>
      </c>
    </row>
    <row r="328" spans="1:9" x14ac:dyDescent="0.25">
      <c r="A328" s="15" t="s">
        <v>691</v>
      </c>
      <c r="B328" s="16">
        <v>2019</v>
      </c>
      <c r="C328" s="17">
        <v>364</v>
      </c>
      <c r="D328" s="17">
        <v>350</v>
      </c>
      <c r="E328" s="17">
        <v>14</v>
      </c>
      <c r="F328" s="18">
        <v>3.8</v>
      </c>
      <c r="G328" s="95">
        <f>SUM(C327:C329)</f>
        <v>1074</v>
      </c>
      <c r="H328" s="54"/>
      <c r="I328" s="15" t="s">
        <v>691</v>
      </c>
    </row>
    <row r="329" spans="1:9" x14ac:dyDescent="0.25">
      <c r="A329" s="15" t="s">
        <v>691</v>
      </c>
      <c r="B329" s="16">
        <v>2018</v>
      </c>
      <c r="C329" s="17">
        <v>369</v>
      </c>
      <c r="D329" s="17">
        <v>354</v>
      </c>
      <c r="E329" s="17">
        <v>15</v>
      </c>
      <c r="F329" s="18">
        <v>4.0999999999999996</v>
      </c>
      <c r="G329" s="95">
        <f>G327/G328</f>
        <v>4.5623836126629423E-2</v>
      </c>
      <c r="H329" s="54">
        <f>G329-F843+1</f>
        <v>1.0456238361266295</v>
      </c>
      <c r="I329" s="15" t="s">
        <v>691</v>
      </c>
    </row>
    <row r="330" spans="1:9" x14ac:dyDescent="0.25">
      <c r="A330" s="15" t="s">
        <v>692</v>
      </c>
      <c r="B330" s="16">
        <v>2020</v>
      </c>
      <c r="C330" s="17">
        <v>1046</v>
      </c>
      <c r="D330" s="17">
        <v>968</v>
      </c>
      <c r="E330" s="17">
        <v>78</v>
      </c>
      <c r="F330" s="18">
        <v>7.5</v>
      </c>
      <c r="G330" s="95">
        <f>SUM(E330:E332)</f>
        <v>151</v>
      </c>
      <c r="H330" s="54"/>
      <c r="I330" s="15" t="s">
        <v>692</v>
      </c>
    </row>
    <row r="331" spans="1:9" x14ac:dyDescent="0.25">
      <c r="A331" s="15" t="s">
        <v>692</v>
      </c>
      <c r="B331" s="16">
        <v>2019</v>
      </c>
      <c r="C331" s="17">
        <v>1093</v>
      </c>
      <c r="D331" s="17">
        <v>1055</v>
      </c>
      <c r="E331" s="17">
        <v>38</v>
      </c>
      <c r="F331" s="18">
        <v>3.5</v>
      </c>
      <c r="G331" s="95">
        <f>SUM(C330:C332)</f>
        <v>3244</v>
      </c>
      <c r="H331" s="54"/>
      <c r="I331" s="15" t="s">
        <v>692</v>
      </c>
    </row>
    <row r="332" spans="1:9" x14ac:dyDescent="0.25">
      <c r="A332" s="15" t="s">
        <v>692</v>
      </c>
      <c r="B332" s="16">
        <v>2018</v>
      </c>
      <c r="C332" s="17">
        <v>1105</v>
      </c>
      <c r="D332" s="17">
        <v>1070</v>
      </c>
      <c r="E332" s="17">
        <v>35</v>
      </c>
      <c r="F332" s="18">
        <v>3.2</v>
      </c>
      <c r="G332" s="95">
        <f>G330/G331</f>
        <v>4.6547472256473488E-2</v>
      </c>
      <c r="H332" s="54">
        <f>G332-F846+1</f>
        <v>1.0465474722564734</v>
      </c>
      <c r="I332" s="15" t="s">
        <v>692</v>
      </c>
    </row>
    <row r="333" spans="1:9" x14ac:dyDescent="0.25">
      <c r="A333" s="15" t="s">
        <v>693</v>
      </c>
      <c r="B333" s="16">
        <v>2020</v>
      </c>
      <c r="C333" s="17">
        <v>2519</v>
      </c>
      <c r="D333" s="17">
        <v>2426</v>
      </c>
      <c r="E333" s="17">
        <v>93</v>
      </c>
      <c r="F333" s="18">
        <v>3.7</v>
      </c>
      <c r="G333" s="95">
        <f>SUM(E333:E335)</f>
        <v>191</v>
      </c>
      <c r="H333" s="54"/>
      <c r="I333" s="15" t="s">
        <v>693</v>
      </c>
    </row>
    <row r="334" spans="1:9" x14ac:dyDescent="0.25">
      <c r="A334" s="15" t="s">
        <v>693</v>
      </c>
      <c r="B334" s="16">
        <v>2019</v>
      </c>
      <c r="C334" s="17">
        <v>2655</v>
      </c>
      <c r="D334" s="17">
        <v>2607</v>
      </c>
      <c r="E334" s="17">
        <v>48</v>
      </c>
      <c r="F334" s="18">
        <v>1.8</v>
      </c>
      <c r="G334" s="95">
        <f>SUM(C333:C335)</f>
        <v>7855</v>
      </c>
      <c r="H334" s="54"/>
      <c r="I334" s="15" t="s">
        <v>693</v>
      </c>
    </row>
    <row r="335" spans="1:9" x14ac:dyDescent="0.25">
      <c r="A335" s="15" t="s">
        <v>693</v>
      </c>
      <c r="B335" s="16">
        <v>2018</v>
      </c>
      <c r="C335" s="17">
        <v>2681</v>
      </c>
      <c r="D335" s="17">
        <v>2631</v>
      </c>
      <c r="E335" s="17">
        <v>50</v>
      </c>
      <c r="F335" s="18">
        <v>1.9</v>
      </c>
      <c r="G335" s="95">
        <f>G333/G334</f>
        <v>2.4315722469764482E-2</v>
      </c>
      <c r="H335" s="54">
        <f>G335-F849+1</f>
        <v>1.0243157224697645</v>
      </c>
      <c r="I335" s="15" t="s">
        <v>693</v>
      </c>
    </row>
    <row r="336" spans="1:9" x14ac:dyDescent="0.25">
      <c r="A336" s="15" t="s">
        <v>694</v>
      </c>
      <c r="B336" s="16">
        <v>2020</v>
      </c>
      <c r="C336" s="17">
        <v>564</v>
      </c>
      <c r="D336" s="17">
        <v>525</v>
      </c>
      <c r="E336" s="17">
        <v>39</v>
      </c>
      <c r="F336" s="18">
        <v>6.9</v>
      </c>
      <c r="G336" s="95">
        <f>SUM(E336:E338)</f>
        <v>76</v>
      </c>
      <c r="H336" s="54"/>
      <c r="I336" s="15" t="s">
        <v>694</v>
      </c>
    </row>
    <row r="337" spans="1:9" x14ac:dyDescent="0.25">
      <c r="A337" s="15" t="s">
        <v>694</v>
      </c>
      <c r="B337" s="16">
        <v>2019</v>
      </c>
      <c r="C337" s="17">
        <v>585</v>
      </c>
      <c r="D337" s="17">
        <v>565</v>
      </c>
      <c r="E337" s="17">
        <v>20</v>
      </c>
      <c r="F337" s="18">
        <v>3.4</v>
      </c>
      <c r="G337" s="95">
        <f>SUM(C336:C338)</f>
        <v>1736</v>
      </c>
      <c r="H337" s="54"/>
      <c r="I337" s="15" t="s">
        <v>694</v>
      </c>
    </row>
    <row r="338" spans="1:9" x14ac:dyDescent="0.25">
      <c r="A338" s="15" t="s">
        <v>694</v>
      </c>
      <c r="B338" s="16">
        <v>2018</v>
      </c>
      <c r="C338" s="17">
        <v>587</v>
      </c>
      <c r="D338" s="17">
        <v>570</v>
      </c>
      <c r="E338" s="17">
        <v>17</v>
      </c>
      <c r="F338" s="18">
        <v>2.9</v>
      </c>
      <c r="G338" s="95">
        <f>G336/G337</f>
        <v>4.377880184331797E-2</v>
      </c>
      <c r="H338" s="54">
        <f>G338-F852+1</f>
        <v>1.0437788018433181</v>
      </c>
      <c r="I338" s="15" t="s">
        <v>694</v>
      </c>
    </row>
    <row r="339" spans="1:9" x14ac:dyDescent="0.25">
      <c r="A339" s="15" t="s">
        <v>695</v>
      </c>
      <c r="B339" s="16">
        <v>2020</v>
      </c>
      <c r="C339" s="17">
        <v>2120</v>
      </c>
      <c r="D339" s="17">
        <v>1982</v>
      </c>
      <c r="E339" s="17">
        <v>138</v>
      </c>
      <c r="F339" s="18">
        <v>6.5</v>
      </c>
      <c r="G339" s="95">
        <f>SUM(E339:E341)</f>
        <v>277</v>
      </c>
      <c r="H339" s="54"/>
      <c r="I339" s="15" t="s">
        <v>695</v>
      </c>
    </row>
    <row r="340" spans="1:9" x14ac:dyDescent="0.25">
      <c r="A340" s="15" t="s">
        <v>695</v>
      </c>
      <c r="B340" s="16">
        <v>2019</v>
      </c>
      <c r="C340" s="17">
        <v>2222</v>
      </c>
      <c r="D340" s="17">
        <v>2162</v>
      </c>
      <c r="E340" s="17">
        <v>60</v>
      </c>
      <c r="F340" s="18">
        <v>2.7</v>
      </c>
      <c r="G340" s="95">
        <f>SUM(C339:C341)</f>
        <v>6621</v>
      </c>
      <c r="H340" s="54"/>
      <c r="I340" s="15" t="s">
        <v>695</v>
      </c>
    </row>
    <row r="341" spans="1:9" x14ac:dyDescent="0.25">
      <c r="A341" s="15" t="s">
        <v>695</v>
      </c>
      <c r="B341" s="16">
        <v>2018</v>
      </c>
      <c r="C341" s="17">
        <v>2279</v>
      </c>
      <c r="D341" s="17">
        <v>2200</v>
      </c>
      <c r="E341" s="17">
        <v>79</v>
      </c>
      <c r="F341" s="18">
        <v>3.5</v>
      </c>
      <c r="G341" s="95">
        <f>G339/G340</f>
        <v>4.1836580576952123E-2</v>
      </c>
      <c r="H341" s="54">
        <f>G341-F855+1</f>
        <v>1.0418365805769521</v>
      </c>
      <c r="I341" s="15" t="s">
        <v>695</v>
      </c>
    </row>
    <row r="342" spans="1:9" x14ac:dyDescent="0.25">
      <c r="A342" s="15" t="s">
        <v>696</v>
      </c>
      <c r="B342" s="16">
        <v>2020</v>
      </c>
      <c r="C342" s="17">
        <v>330</v>
      </c>
      <c r="D342" s="17">
        <v>316</v>
      </c>
      <c r="E342" s="17">
        <v>14</v>
      </c>
      <c r="F342" s="18">
        <v>4.2</v>
      </c>
      <c r="G342" s="95">
        <f>SUM(E342:E344)</f>
        <v>34</v>
      </c>
      <c r="H342" s="54"/>
      <c r="I342" s="15" t="s">
        <v>696</v>
      </c>
    </row>
    <row r="343" spans="1:9" x14ac:dyDescent="0.25">
      <c r="A343" s="15" t="s">
        <v>696</v>
      </c>
      <c r="B343" s="16">
        <v>2019</v>
      </c>
      <c r="C343" s="17">
        <v>351</v>
      </c>
      <c r="D343" s="17">
        <v>341</v>
      </c>
      <c r="E343" s="17">
        <v>10</v>
      </c>
      <c r="F343" s="18">
        <v>2.8</v>
      </c>
      <c r="G343" s="95">
        <f>SUM(C342:C344)</f>
        <v>1032</v>
      </c>
      <c r="H343" s="54"/>
      <c r="I343" s="15" t="s">
        <v>696</v>
      </c>
    </row>
    <row r="344" spans="1:9" x14ac:dyDescent="0.25">
      <c r="A344" s="15" t="s">
        <v>696</v>
      </c>
      <c r="B344" s="16">
        <v>2018</v>
      </c>
      <c r="C344" s="17">
        <v>351</v>
      </c>
      <c r="D344" s="17">
        <v>341</v>
      </c>
      <c r="E344" s="17">
        <v>10</v>
      </c>
      <c r="F344" s="18">
        <v>2.8</v>
      </c>
      <c r="G344" s="95">
        <f>G342/G343</f>
        <v>3.294573643410853E-2</v>
      </c>
      <c r="H344" s="54">
        <f>G344-F858+1</f>
        <v>1.0329457364341086</v>
      </c>
      <c r="I344" s="15" t="s">
        <v>696</v>
      </c>
    </row>
    <row r="345" spans="1:9" x14ac:dyDescent="0.25">
      <c r="A345" s="15" t="s">
        <v>697</v>
      </c>
      <c r="B345" s="16">
        <v>2020</v>
      </c>
      <c r="C345" s="17">
        <v>1445</v>
      </c>
      <c r="D345" s="17">
        <v>1369</v>
      </c>
      <c r="E345" s="17">
        <v>76</v>
      </c>
      <c r="F345" s="18">
        <v>5.3</v>
      </c>
      <c r="G345" s="95">
        <f>SUM(E345:E347)</f>
        <v>140</v>
      </c>
      <c r="H345" s="54"/>
      <c r="I345" s="15" t="s">
        <v>697</v>
      </c>
    </row>
    <row r="346" spans="1:9" x14ac:dyDescent="0.25">
      <c r="A346" s="15" t="s">
        <v>697</v>
      </c>
      <c r="B346" s="16">
        <v>2019</v>
      </c>
      <c r="C346" s="17">
        <v>1481</v>
      </c>
      <c r="D346" s="17">
        <v>1451</v>
      </c>
      <c r="E346" s="17">
        <v>30</v>
      </c>
      <c r="F346" s="18">
        <v>2</v>
      </c>
      <c r="G346" s="95">
        <f>SUM(C345:C347)</f>
        <v>4380</v>
      </c>
      <c r="H346" s="54"/>
      <c r="I346" s="15" t="s">
        <v>697</v>
      </c>
    </row>
    <row r="347" spans="1:9" x14ac:dyDescent="0.25">
      <c r="A347" s="15" t="s">
        <v>697</v>
      </c>
      <c r="B347" s="16">
        <v>2018</v>
      </c>
      <c r="C347" s="17">
        <v>1454</v>
      </c>
      <c r="D347" s="17">
        <v>1420</v>
      </c>
      <c r="E347" s="17">
        <v>34</v>
      </c>
      <c r="F347" s="18">
        <v>2.2999999999999998</v>
      </c>
      <c r="G347" s="95">
        <f>G345/G346</f>
        <v>3.1963470319634701E-2</v>
      </c>
      <c r="H347" s="54">
        <f>G347-F861+1</f>
        <v>1.0319634703196348</v>
      </c>
      <c r="I347" s="15" t="s">
        <v>697</v>
      </c>
    </row>
    <row r="348" spans="1:9" x14ac:dyDescent="0.25">
      <c r="A348" s="15" t="s">
        <v>698</v>
      </c>
      <c r="B348" s="16">
        <v>2020</v>
      </c>
      <c r="C348" s="17">
        <v>288</v>
      </c>
      <c r="D348" s="17">
        <v>274</v>
      </c>
      <c r="E348" s="17">
        <v>14</v>
      </c>
      <c r="F348" s="18">
        <v>4.9000000000000004</v>
      </c>
      <c r="G348" s="95">
        <f>SUM(E348:E350)</f>
        <v>28</v>
      </c>
      <c r="H348" s="54"/>
      <c r="I348" s="15" t="s">
        <v>698</v>
      </c>
    </row>
    <row r="349" spans="1:9" x14ac:dyDescent="0.25">
      <c r="A349" s="15" t="s">
        <v>698</v>
      </c>
      <c r="B349" s="16">
        <v>2019</v>
      </c>
      <c r="C349" s="17">
        <v>315</v>
      </c>
      <c r="D349" s="17">
        <v>309</v>
      </c>
      <c r="E349" s="17">
        <v>6</v>
      </c>
      <c r="F349" s="18">
        <v>1.9</v>
      </c>
      <c r="G349" s="95">
        <f>SUM(C348:C350)</f>
        <v>926</v>
      </c>
      <c r="H349" s="54"/>
      <c r="I349" s="15" t="s">
        <v>698</v>
      </c>
    </row>
    <row r="350" spans="1:9" x14ac:dyDescent="0.25">
      <c r="A350" s="15" t="s">
        <v>698</v>
      </c>
      <c r="B350" s="16">
        <v>2018</v>
      </c>
      <c r="C350" s="17">
        <v>323</v>
      </c>
      <c r="D350" s="17">
        <v>315</v>
      </c>
      <c r="E350" s="17">
        <v>8</v>
      </c>
      <c r="F350" s="18">
        <v>2.5</v>
      </c>
      <c r="G350" s="95">
        <f>G348/G349</f>
        <v>3.0237580993520519E-2</v>
      </c>
      <c r="H350" s="54">
        <f>G350-F864+1</f>
        <v>1.0302375809935205</v>
      </c>
      <c r="I350" s="15" t="s">
        <v>698</v>
      </c>
    </row>
    <row r="351" spans="1:9" x14ac:dyDescent="0.25">
      <c r="A351" s="15" t="s">
        <v>699</v>
      </c>
      <c r="B351" s="16">
        <v>2020</v>
      </c>
      <c r="C351" s="17">
        <v>7549</v>
      </c>
      <c r="D351" s="17">
        <v>6955</v>
      </c>
      <c r="E351" s="17">
        <v>594</v>
      </c>
      <c r="F351" s="18">
        <v>7.9</v>
      </c>
      <c r="G351" s="95">
        <f>SUM(E351:E353)</f>
        <v>1067</v>
      </c>
      <c r="H351" s="54"/>
      <c r="I351" s="15" t="s">
        <v>699</v>
      </c>
    </row>
    <row r="352" spans="1:9" x14ac:dyDescent="0.25">
      <c r="A352" s="15" t="s">
        <v>699</v>
      </c>
      <c r="B352" s="16">
        <v>2019</v>
      </c>
      <c r="C352" s="17">
        <v>7774</v>
      </c>
      <c r="D352" s="17">
        <v>7557</v>
      </c>
      <c r="E352" s="17">
        <v>217</v>
      </c>
      <c r="F352" s="18">
        <v>2.8</v>
      </c>
      <c r="G352" s="95">
        <f>SUM(C351:C353)</f>
        <v>23220</v>
      </c>
      <c r="H352" s="54"/>
      <c r="I352" s="15" t="s">
        <v>699</v>
      </c>
    </row>
    <row r="353" spans="1:9" x14ac:dyDescent="0.25">
      <c r="A353" s="15" t="s">
        <v>699</v>
      </c>
      <c r="B353" s="16">
        <v>2018</v>
      </c>
      <c r="C353" s="17">
        <v>7897</v>
      </c>
      <c r="D353" s="17">
        <v>7641</v>
      </c>
      <c r="E353" s="17">
        <v>256</v>
      </c>
      <c r="F353" s="18">
        <v>3.2</v>
      </c>
      <c r="G353" s="95">
        <f>G351/G352</f>
        <v>4.5951765719207581E-2</v>
      </c>
      <c r="H353" s="54">
        <f>G353-F867+1</f>
        <v>1.0459517657192077</v>
      </c>
      <c r="I353" s="15" t="s">
        <v>699</v>
      </c>
    </row>
    <row r="354" spans="1:9" x14ac:dyDescent="0.25">
      <c r="A354" s="15" t="s">
        <v>700</v>
      </c>
      <c r="B354" s="16">
        <v>2020</v>
      </c>
      <c r="C354" s="17">
        <v>527</v>
      </c>
      <c r="D354" s="17">
        <v>505</v>
      </c>
      <c r="E354" s="17">
        <v>22</v>
      </c>
      <c r="F354" s="18">
        <v>4.2</v>
      </c>
      <c r="G354" s="95">
        <f>SUM(E354:E356)</f>
        <v>53</v>
      </c>
      <c r="H354" s="54"/>
      <c r="I354" s="15" t="s">
        <v>700</v>
      </c>
    </row>
    <row r="355" spans="1:9" x14ac:dyDescent="0.25">
      <c r="A355" s="15" t="s">
        <v>700</v>
      </c>
      <c r="B355" s="16">
        <v>2019</v>
      </c>
      <c r="C355" s="17">
        <v>552</v>
      </c>
      <c r="D355" s="17">
        <v>538</v>
      </c>
      <c r="E355" s="17">
        <v>14</v>
      </c>
      <c r="F355" s="18">
        <v>2.5</v>
      </c>
      <c r="G355" s="95">
        <f>SUM(C354:C356)</f>
        <v>1641</v>
      </c>
      <c r="H355" s="54"/>
      <c r="I355" s="15" t="s">
        <v>700</v>
      </c>
    </row>
    <row r="356" spans="1:9" x14ac:dyDescent="0.25">
      <c r="A356" s="15" t="s">
        <v>700</v>
      </c>
      <c r="B356" s="16">
        <v>2018</v>
      </c>
      <c r="C356" s="17">
        <v>562</v>
      </c>
      <c r="D356" s="17">
        <v>545</v>
      </c>
      <c r="E356" s="17">
        <v>17</v>
      </c>
      <c r="F356" s="18">
        <v>3</v>
      </c>
      <c r="G356" s="95">
        <f>G354/G355</f>
        <v>3.2297379646556976E-2</v>
      </c>
      <c r="H356" s="54">
        <f>G356-F870+1</f>
        <v>1.0322973796465569</v>
      </c>
      <c r="I356" s="15" t="s">
        <v>700</v>
      </c>
    </row>
    <row r="357" spans="1:9" x14ac:dyDescent="0.25">
      <c r="A357" s="15" t="s">
        <v>701</v>
      </c>
      <c r="B357" s="16">
        <v>2020</v>
      </c>
      <c r="C357" s="17">
        <v>611</v>
      </c>
      <c r="D357" s="17">
        <v>573</v>
      </c>
      <c r="E357" s="17">
        <v>38</v>
      </c>
      <c r="F357" s="18">
        <v>6.2</v>
      </c>
      <c r="G357" s="95">
        <f>SUM(E357:E359)</f>
        <v>68</v>
      </c>
      <c r="H357" s="54"/>
      <c r="I357" s="15" t="s">
        <v>701</v>
      </c>
    </row>
    <row r="358" spans="1:9" x14ac:dyDescent="0.25">
      <c r="A358" s="15" t="s">
        <v>701</v>
      </c>
      <c r="B358" s="16">
        <v>2019</v>
      </c>
      <c r="C358" s="17">
        <v>620</v>
      </c>
      <c r="D358" s="17">
        <v>608</v>
      </c>
      <c r="E358" s="17">
        <v>12</v>
      </c>
      <c r="F358" s="18">
        <v>1.9</v>
      </c>
      <c r="G358" s="95">
        <f>SUM(C357:C359)</f>
        <v>1862</v>
      </c>
      <c r="H358" s="54"/>
      <c r="I358" s="15" t="s">
        <v>701</v>
      </c>
    </row>
    <row r="359" spans="1:9" x14ac:dyDescent="0.25">
      <c r="A359" s="15" t="s">
        <v>701</v>
      </c>
      <c r="B359" s="16">
        <v>2018</v>
      </c>
      <c r="C359" s="17">
        <v>631</v>
      </c>
      <c r="D359" s="17">
        <v>613</v>
      </c>
      <c r="E359" s="17">
        <v>18</v>
      </c>
      <c r="F359" s="18">
        <v>2.9</v>
      </c>
      <c r="G359" s="95">
        <f>G357/G358</f>
        <v>3.6519871106337275E-2</v>
      </c>
      <c r="H359" s="54">
        <f>G359-F873+1</f>
        <v>1.0365198711063373</v>
      </c>
      <c r="I359" s="15" t="s">
        <v>701</v>
      </c>
    </row>
    <row r="360" spans="1:9" x14ac:dyDescent="0.25">
      <c r="A360" s="15" t="s">
        <v>702</v>
      </c>
      <c r="B360" s="16">
        <v>2020</v>
      </c>
      <c r="C360" s="17">
        <v>819</v>
      </c>
      <c r="D360" s="17">
        <v>784</v>
      </c>
      <c r="E360" s="17">
        <v>35</v>
      </c>
      <c r="F360" s="18">
        <v>4.3</v>
      </c>
      <c r="G360" s="95">
        <f>SUM(E360:E362)</f>
        <v>70</v>
      </c>
      <c r="H360" s="54"/>
      <c r="I360" s="15" t="s">
        <v>702</v>
      </c>
    </row>
    <row r="361" spans="1:9" x14ac:dyDescent="0.25">
      <c r="A361" s="15" t="s">
        <v>702</v>
      </c>
      <c r="B361" s="16">
        <v>2019</v>
      </c>
      <c r="C361" s="17">
        <v>845</v>
      </c>
      <c r="D361" s="17">
        <v>830</v>
      </c>
      <c r="E361" s="17">
        <v>15</v>
      </c>
      <c r="F361" s="18">
        <v>1.8</v>
      </c>
      <c r="G361" s="95">
        <f>SUM(C360:C362)</f>
        <v>2503</v>
      </c>
      <c r="H361" s="54"/>
      <c r="I361" s="15" t="s">
        <v>702</v>
      </c>
    </row>
    <row r="362" spans="1:9" x14ac:dyDescent="0.25">
      <c r="A362" s="15" t="s">
        <v>702</v>
      </c>
      <c r="B362" s="16">
        <v>2018</v>
      </c>
      <c r="C362" s="17">
        <v>839</v>
      </c>
      <c r="D362" s="17">
        <v>819</v>
      </c>
      <c r="E362" s="17">
        <v>20</v>
      </c>
      <c r="F362" s="18">
        <v>2.4</v>
      </c>
      <c r="G362" s="95">
        <f>G360/G361</f>
        <v>2.7966440271673991E-2</v>
      </c>
      <c r="H362" s="54">
        <f>G362-F876+1</f>
        <v>1.0279664402716739</v>
      </c>
      <c r="I362" s="15" t="s">
        <v>702</v>
      </c>
    </row>
    <row r="363" spans="1:9" x14ac:dyDescent="0.25">
      <c r="A363" s="15" t="s">
        <v>703</v>
      </c>
      <c r="B363" s="16">
        <v>2020</v>
      </c>
      <c r="C363" s="17">
        <v>3905</v>
      </c>
      <c r="D363" s="17">
        <v>3760</v>
      </c>
      <c r="E363" s="17">
        <v>145</v>
      </c>
      <c r="F363" s="18">
        <v>3.7</v>
      </c>
      <c r="G363" s="95">
        <f>SUM(E363:E365)</f>
        <v>267</v>
      </c>
      <c r="H363" s="54"/>
      <c r="I363" s="15" t="s">
        <v>703</v>
      </c>
    </row>
    <row r="364" spans="1:9" x14ac:dyDescent="0.25">
      <c r="A364" s="15" t="s">
        <v>703</v>
      </c>
      <c r="B364" s="16">
        <v>2019</v>
      </c>
      <c r="C364" s="17">
        <v>4099</v>
      </c>
      <c r="D364" s="17">
        <v>4041</v>
      </c>
      <c r="E364" s="17">
        <v>58</v>
      </c>
      <c r="F364" s="18">
        <v>1.4</v>
      </c>
      <c r="G364" s="95">
        <f>SUM(C363:C365)</f>
        <v>12165</v>
      </c>
      <c r="H364" s="54"/>
      <c r="I364" s="15" t="s">
        <v>703</v>
      </c>
    </row>
    <row r="365" spans="1:9" x14ac:dyDescent="0.25">
      <c r="A365" s="15" t="s">
        <v>703</v>
      </c>
      <c r="B365" s="16">
        <v>2018</v>
      </c>
      <c r="C365" s="17">
        <v>4161</v>
      </c>
      <c r="D365" s="17">
        <v>4097</v>
      </c>
      <c r="E365" s="17">
        <v>64</v>
      </c>
      <c r="F365" s="18">
        <v>1.5</v>
      </c>
      <c r="G365" s="95">
        <f>G363/G364</f>
        <v>2.1948212083847101E-2</v>
      </c>
      <c r="H365" s="54">
        <f>G365-F879+1</f>
        <v>1.021948212083847</v>
      </c>
      <c r="I365" s="15" t="s">
        <v>703</v>
      </c>
    </row>
    <row r="366" spans="1:9" x14ac:dyDescent="0.25">
      <c r="A366" s="15" t="s">
        <v>704</v>
      </c>
      <c r="B366" s="16">
        <v>2020</v>
      </c>
      <c r="C366" s="17">
        <v>1200</v>
      </c>
      <c r="D366" s="17">
        <v>1119</v>
      </c>
      <c r="E366" s="17">
        <v>81</v>
      </c>
      <c r="F366" s="18">
        <v>6.8</v>
      </c>
      <c r="G366" s="95">
        <f>SUM(E366:E368)</f>
        <v>151</v>
      </c>
      <c r="H366" s="54"/>
      <c r="I366" s="15" t="s">
        <v>704</v>
      </c>
    </row>
    <row r="367" spans="1:9" x14ac:dyDescent="0.25">
      <c r="A367" s="15" t="s">
        <v>704</v>
      </c>
      <c r="B367" s="16">
        <v>2019</v>
      </c>
      <c r="C367" s="17">
        <v>1252</v>
      </c>
      <c r="D367" s="17">
        <v>1219</v>
      </c>
      <c r="E367" s="17">
        <v>33</v>
      </c>
      <c r="F367" s="18">
        <v>2.6</v>
      </c>
      <c r="G367" s="95">
        <f>SUM(C366:C368)</f>
        <v>3724</v>
      </c>
      <c r="H367" s="54"/>
      <c r="I367" s="15" t="s">
        <v>704</v>
      </c>
    </row>
    <row r="368" spans="1:9" x14ac:dyDescent="0.25">
      <c r="A368" s="15" t="s">
        <v>704</v>
      </c>
      <c r="B368" s="16">
        <v>2018</v>
      </c>
      <c r="C368" s="17">
        <v>1272</v>
      </c>
      <c r="D368" s="17">
        <v>1235</v>
      </c>
      <c r="E368" s="17">
        <v>37</v>
      </c>
      <c r="F368" s="18">
        <v>2.9</v>
      </c>
      <c r="G368" s="95">
        <f>G366/G367</f>
        <v>4.0547798066595059E-2</v>
      </c>
      <c r="H368" s="54">
        <f>G368-F882+1</f>
        <v>1.0405477980665951</v>
      </c>
      <c r="I368" s="15" t="s">
        <v>704</v>
      </c>
    </row>
    <row r="369" spans="1:9" x14ac:dyDescent="0.25">
      <c r="A369" s="15" t="s">
        <v>705</v>
      </c>
      <c r="B369" s="16">
        <v>2020</v>
      </c>
      <c r="C369" s="17">
        <v>695</v>
      </c>
      <c r="D369" s="17">
        <v>666</v>
      </c>
      <c r="E369" s="17">
        <v>29</v>
      </c>
      <c r="F369" s="18">
        <v>4.2</v>
      </c>
      <c r="G369" s="95">
        <f>SUM(E369:E371)</f>
        <v>62</v>
      </c>
      <c r="H369" s="54"/>
      <c r="I369" s="15" t="s">
        <v>705</v>
      </c>
    </row>
    <row r="370" spans="1:9" x14ac:dyDescent="0.25">
      <c r="A370" s="15" t="s">
        <v>705</v>
      </c>
      <c r="B370" s="16">
        <v>2019</v>
      </c>
      <c r="C370" s="17">
        <v>722</v>
      </c>
      <c r="D370" s="17">
        <v>708</v>
      </c>
      <c r="E370" s="17">
        <v>14</v>
      </c>
      <c r="F370" s="18">
        <v>1.9</v>
      </c>
      <c r="G370" s="95">
        <f>SUM(C369:C371)</f>
        <v>2150</v>
      </c>
      <c r="H370" s="54"/>
      <c r="I370" s="15" t="s">
        <v>705</v>
      </c>
    </row>
    <row r="371" spans="1:9" x14ac:dyDescent="0.25">
      <c r="A371" s="15" t="s">
        <v>705</v>
      </c>
      <c r="B371" s="16">
        <v>2018</v>
      </c>
      <c r="C371" s="17">
        <v>733</v>
      </c>
      <c r="D371" s="17">
        <v>714</v>
      </c>
      <c r="E371" s="17">
        <v>19</v>
      </c>
      <c r="F371" s="18">
        <v>2.6</v>
      </c>
      <c r="G371" s="95">
        <f>G369/G370</f>
        <v>2.883720930232558E-2</v>
      </c>
      <c r="H371" s="54">
        <f>G371-F885+1</f>
        <v>1.0288372093023255</v>
      </c>
      <c r="I371" s="15" t="s">
        <v>705</v>
      </c>
    </row>
    <row r="372" spans="1:9" x14ac:dyDescent="0.25">
      <c r="A372" s="15" t="s">
        <v>706</v>
      </c>
      <c r="B372" s="16">
        <v>2020</v>
      </c>
      <c r="C372" s="17">
        <v>546</v>
      </c>
      <c r="D372" s="17">
        <v>516</v>
      </c>
      <c r="E372" s="17">
        <v>30</v>
      </c>
      <c r="F372" s="18">
        <v>5.5</v>
      </c>
      <c r="G372" s="95">
        <f>SUM(E372:E374)</f>
        <v>53</v>
      </c>
      <c r="H372" s="54"/>
      <c r="I372" s="15" t="s">
        <v>706</v>
      </c>
    </row>
    <row r="373" spans="1:9" x14ac:dyDescent="0.25">
      <c r="A373" s="15" t="s">
        <v>706</v>
      </c>
      <c r="B373" s="16">
        <v>2019</v>
      </c>
      <c r="C373" s="17">
        <v>572</v>
      </c>
      <c r="D373" s="17">
        <v>561</v>
      </c>
      <c r="E373" s="17">
        <v>11</v>
      </c>
      <c r="F373" s="18">
        <v>1.9</v>
      </c>
      <c r="G373" s="95">
        <f>SUM(C372:C374)</f>
        <v>1695</v>
      </c>
      <c r="H373" s="54"/>
      <c r="I373" s="15" t="s">
        <v>706</v>
      </c>
    </row>
    <row r="374" spans="1:9" x14ac:dyDescent="0.25">
      <c r="A374" s="15" t="s">
        <v>706</v>
      </c>
      <c r="B374" s="16">
        <v>2018</v>
      </c>
      <c r="C374" s="17">
        <v>577</v>
      </c>
      <c r="D374" s="17">
        <v>565</v>
      </c>
      <c r="E374" s="17">
        <v>12</v>
      </c>
      <c r="F374" s="18">
        <v>2.1</v>
      </c>
      <c r="G374" s="95">
        <f>G372/G373</f>
        <v>3.1268436578171091E-2</v>
      </c>
      <c r="H374" s="54">
        <f>G374-F888+1</f>
        <v>1.031268436578171</v>
      </c>
      <c r="I374" s="15" t="s">
        <v>706</v>
      </c>
    </row>
    <row r="375" spans="1:9" x14ac:dyDescent="0.25">
      <c r="A375" s="15" t="s">
        <v>707</v>
      </c>
      <c r="B375" s="16">
        <v>2020</v>
      </c>
      <c r="C375" s="17">
        <v>11358</v>
      </c>
      <c r="D375" s="17">
        <v>10848</v>
      </c>
      <c r="E375" s="17">
        <v>510</v>
      </c>
      <c r="F375" s="18">
        <v>4.5</v>
      </c>
      <c r="G375" s="95">
        <f>SUM(E375:E377)</f>
        <v>881</v>
      </c>
      <c r="H375" s="54"/>
      <c r="I375" s="15" t="s">
        <v>707</v>
      </c>
    </row>
    <row r="376" spans="1:9" x14ac:dyDescent="0.25">
      <c r="A376" s="15" t="s">
        <v>707</v>
      </c>
      <c r="B376" s="16">
        <v>2019</v>
      </c>
      <c r="C376" s="17">
        <v>11831</v>
      </c>
      <c r="D376" s="17">
        <v>11658</v>
      </c>
      <c r="E376" s="17">
        <v>173</v>
      </c>
      <c r="F376" s="18">
        <v>1.5</v>
      </c>
      <c r="G376" s="95">
        <f>SUM(C375:C377)</f>
        <v>34999</v>
      </c>
      <c r="H376" s="54"/>
      <c r="I376" s="15" t="s">
        <v>707</v>
      </c>
    </row>
    <row r="377" spans="1:9" x14ac:dyDescent="0.25">
      <c r="A377" s="15" t="s">
        <v>707</v>
      </c>
      <c r="B377" s="16">
        <v>2018</v>
      </c>
      <c r="C377" s="17">
        <v>11810</v>
      </c>
      <c r="D377" s="17">
        <v>11612</v>
      </c>
      <c r="E377" s="17">
        <v>198</v>
      </c>
      <c r="F377" s="18">
        <v>1.7</v>
      </c>
      <c r="G377" s="95">
        <f>G375/G376</f>
        <v>2.5172147775650733E-2</v>
      </c>
      <c r="H377" s="54">
        <f>G377-F891+1</f>
        <v>1.0251721477756508</v>
      </c>
      <c r="I377" s="15" t="s">
        <v>707</v>
      </c>
    </row>
    <row r="378" spans="1:9" x14ac:dyDescent="0.25">
      <c r="A378" s="15" t="s">
        <v>708</v>
      </c>
      <c r="B378" s="16">
        <v>2020</v>
      </c>
      <c r="C378" s="17">
        <v>986</v>
      </c>
      <c r="D378" s="17">
        <v>944</v>
      </c>
      <c r="E378" s="17">
        <v>42</v>
      </c>
      <c r="F378" s="18">
        <v>4.3</v>
      </c>
      <c r="G378" s="95">
        <f>SUM(E378:E380)</f>
        <v>84</v>
      </c>
      <c r="H378" s="54"/>
      <c r="I378" s="15" t="s">
        <v>708</v>
      </c>
    </row>
    <row r="379" spans="1:9" x14ac:dyDescent="0.25">
      <c r="A379" s="15" t="s">
        <v>708</v>
      </c>
      <c r="B379" s="16">
        <v>2019</v>
      </c>
      <c r="C379" s="17">
        <v>1033</v>
      </c>
      <c r="D379" s="17">
        <v>1015</v>
      </c>
      <c r="E379" s="17">
        <v>18</v>
      </c>
      <c r="F379" s="18">
        <v>1.7</v>
      </c>
      <c r="G379" s="95">
        <f>SUM(C378:C380)</f>
        <v>3039</v>
      </c>
      <c r="H379" s="54"/>
      <c r="I379" s="15" t="s">
        <v>708</v>
      </c>
    </row>
    <row r="380" spans="1:9" x14ac:dyDescent="0.25">
      <c r="A380" s="15" t="s">
        <v>708</v>
      </c>
      <c r="B380" s="16">
        <v>2018</v>
      </c>
      <c r="C380" s="17">
        <v>1020</v>
      </c>
      <c r="D380" s="17">
        <v>996</v>
      </c>
      <c r="E380" s="17">
        <v>24</v>
      </c>
      <c r="F380" s="18">
        <v>2.4</v>
      </c>
      <c r="G380" s="95">
        <f>G378/G379</f>
        <v>2.7640671273445213E-2</v>
      </c>
      <c r="H380" s="54">
        <f>G380-F894+1</f>
        <v>1.0276406712734452</v>
      </c>
      <c r="I380" s="15" t="s">
        <v>708</v>
      </c>
    </row>
    <row r="381" spans="1:9" x14ac:dyDescent="0.25">
      <c r="A381" s="15" t="s">
        <v>709</v>
      </c>
      <c r="B381" s="16">
        <v>2020</v>
      </c>
      <c r="C381" s="17">
        <v>4105</v>
      </c>
      <c r="D381" s="17">
        <v>3857</v>
      </c>
      <c r="E381" s="17">
        <v>248</v>
      </c>
      <c r="F381" s="18">
        <v>6</v>
      </c>
      <c r="G381" s="95">
        <f>SUM(E381:E383)</f>
        <v>473</v>
      </c>
      <c r="H381" s="54"/>
      <c r="I381" s="15" t="s">
        <v>709</v>
      </c>
    </row>
    <row r="382" spans="1:9" x14ac:dyDescent="0.25">
      <c r="A382" s="15" t="s">
        <v>709</v>
      </c>
      <c r="B382" s="16">
        <v>2019</v>
      </c>
      <c r="C382" s="17">
        <v>4255</v>
      </c>
      <c r="D382" s="17">
        <v>4146</v>
      </c>
      <c r="E382" s="17">
        <v>109</v>
      </c>
      <c r="F382" s="18">
        <v>2.6</v>
      </c>
      <c r="G382" s="95">
        <f>SUM(C381:C383)</f>
        <v>12696</v>
      </c>
      <c r="H382" s="54"/>
      <c r="I382" s="15" t="s">
        <v>709</v>
      </c>
    </row>
    <row r="383" spans="1:9" x14ac:dyDescent="0.25">
      <c r="A383" s="15" t="s">
        <v>709</v>
      </c>
      <c r="B383" s="16">
        <v>2018</v>
      </c>
      <c r="C383" s="17">
        <v>4336</v>
      </c>
      <c r="D383" s="17">
        <v>4220</v>
      </c>
      <c r="E383" s="17">
        <v>116</v>
      </c>
      <c r="F383" s="18">
        <v>2.7</v>
      </c>
      <c r="G383" s="95">
        <f>G381/G382</f>
        <v>3.7255828607435412E-2</v>
      </c>
      <c r="H383" s="54">
        <f>G383-F897+1</f>
        <v>1.0372558286074354</v>
      </c>
      <c r="I383" s="15" t="s">
        <v>709</v>
      </c>
    </row>
    <row r="384" spans="1:9" x14ac:dyDescent="0.25">
      <c r="A384" s="15" t="s">
        <v>710</v>
      </c>
      <c r="B384" s="16">
        <v>2020</v>
      </c>
      <c r="C384" s="17">
        <v>3794</v>
      </c>
      <c r="D384" s="17">
        <v>3540</v>
      </c>
      <c r="E384" s="17">
        <v>254</v>
      </c>
      <c r="F384" s="18">
        <v>6.7</v>
      </c>
      <c r="G384" s="95">
        <f>SUM(E384:E386)</f>
        <v>465</v>
      </c>
      <c r="H384" s="54"/>
      <c r="I384" s="15" t="s">
        <v>710</v>
      </c>
    </row>
    <row r="385" spans="1:9" x14ac:dyDescent="0.25">
      <c r="A385" s="15" t="s">
        <v>710</v>
      </c>
      <c r="B385" s="16">
        <v>2019</v>
      </c>
      <c r="C385" s="17">
        <v>3908</v>
      </c>
      <c r="D385" s="17">
        <v>3804</v>
      </c>
      <c r="E385" s="17">
        <v>104</v>
      </c>
      <c r="F385" s="18">
        <v>2.7</v>
      </c>
      <c r="G385" s="95">
        <f>SUM(C384:C386)</f>
        <v>11610</v>
      </c>
      <c r="H385" s="54"/>
      <c r="I385" s="15" t="s">
        <v>710</v>
      </c>
    </row>
    <row r="386" spans="1:9" x14ac:dyDescent="0.25">
      <c r="A386" s="15" t="s">
        <v>710</v>
      </c>
      <c r="B386" s="16">
        <v>2018</v>
      </c>
      <c r="C386" s="17">
        <v>3908</v>
      </c>
      <c r="D386" s="17">
        <v>3801</v>
      </c>
      <c r="E386" s="17">
        <v>107</v>
      </c>
      <c r="F386" s="18">
        <v>2.7</v>
      </c>
      <c r="G386" s="95">
        <f>G384/G385</f>
        <v>4.0051679586563305E-2</v>
      </c>
      <c r="H386" s="54">
        <f>G386-F900+1</f>
        <v>1.0400516795865633</v>
      </c>
      <c r="I386" s="15" t="s">
        <v>710</v>
      </c>
    </row>
    <row r="387" spans="1:9" x14ac:dyDescent="0.25">
      <c r="A387" s="15" t="s">
        <v>711</v>
      </c>
      <c r="B387" s="16">
        <v>2020</v>
      </c>
      <c r="C387" s="17">
        <v>3359</v>
      </c>
      <c r="D387" s="17">
        <v>3155</v>
      </c>
      <c r="E387" s="17">
        <v>204</v>
      </c>
      <c r="F387" s="18">
        <v>6.1</v>
      </c>
      <c r="G387" s="95">
        <f>SUM(E387:E389)</f>
        <v>414</v>
      </c>
      <c r="H387" s="54"/>
      <c r="I387" s="15" t="s">
        <v>711</v>
      </c>
    </row>
    <row r="388" spans="1:9" x14ac:dyDescent="0.25">
      <c r="A388" s="15" t="s">
        <v>711</v>
      </c>
      <c r="B388" s="16">
        <v>2019</v>
      </c>
      <c r="C388" s="17">
        <v>3411</v>
      </c>
      <c r="D388" s="17">
        <v>3310</v>
      </c>
      <c r="E388" s="17">
        <v>101</v>
      </c>
      <c r="F388" s="18">
        <v>3</v>
      </c>
      <c r="G388" s="95">
        <f>SUM(C387:C389)</f>
        <v>10219</v>
      </c>
      <c r="H388" s="54"/>
      <c r="I388" s="15" t="s">
        <v>711</v>
      </c>
    </row>
    <row r="389" spans="1:9" x14ac:dyDescent="0.25">
      <c r="A389" s="15" t="s">
        <v>711</v>
      </c>
      <c r="B389" s="16">
        <v>2018</v>
      </c>
      <c r="C389" s="17">
        <v>3449</v>
      </c>
      <c r="D389" s="17">
        <v>3340</v>
      </c>
      <c r="E389" s="17">
        <v>109</v>
      </c>
      <c r="F389" s="18">
        <v>3.2</v>
      </c>
      <c r="G389" s="95">
        <f>G387/G388</f>
        <v>4.0512770329777861E-2</v>
      </c>
      <c r="H389" s="54">
        <f>G389-F903+1</f>
        <v>1.0405127703297778</v>
      </c>
      <c r="I389" s="15" t="s">
        <v>711</v>
      </c>
    </row>
    <row r="390" spans="1:9" x14ac:dyDescent="0.25">
      <c r="A390" s="15" t="s">
        <v>712</v>
      </c>
      <c r="B390" s="16">
        <v>2020</v>
      </c>
      <c r="C390" s="17">
        <v>460</v>
      </c>
      <c r="D390" s="17">
        <v>429</v>
      </c>
      <c r="E390" s="17">
        <v>31</v>
      </c>
      <c r="F390" s="18">
        <v>6.7</v>
      </c>
      <c r="G390" s="95">
        <f>SUM(E390:E392)</f>
        <v>66</v>
      </c>
      <c r="H390" s="54"/>
      <c r="I390" s="15" t="s">
        <v>712</v>
      </c>
    </row>
    <row r="391" spans="1:9" x14ac:dyDescent="0.25">
      <c r="A391" s="15" t="s">
        <v>712</v>
      </c>
      <c r="B391" s="16">
        <v>2019</v>
      </c>
      <c r="C391" s="17">
        <v>468</v>
      </c>
      <c r="D391" s="17">
        <v>449</v>
      </c>
      <c r="E391" s="17">
        <v>19</v>
      </c>
      <c r="F391" s="18">
        <v>4.0999999999999996</v>
      </c>
      <c r="G391" s="95">
        <f>SUM(C390:C392)</f>
        <v>1383</v>
      </c>
      <c r="H391" s="54"/>
      <c r="I391" s="15" t="s">
        <v>712</v>
      </c>
    </row>
    <row r="392" spans="1:9" x14ac:dyDescent="0.25">
      <c r="A392" s="15" t="s">
        <v>712</v>
      </c>
      <c r="B392" s="16">
        <v>2018</v>
      </c>
      <c r="C392" s="17">
        <v>455</v>
      </c>
      <c r="D392" s="17">
        <v>439</v>
      </c>
      <c r="E392" s="17">
        <v>16</v>
      </c>
      <c r="F392" s="18">
        <v>3.5</v>
      </c>
      <c r="G392" s="95">
        <f>G390/G391</f>
        <v>4.7722342733188719E-2</v>
      </c>
      <c r="H392" s="54">
        <f>G392-F906+1</f>
        <v>1.0477223427331888</v>
      </c>
      <c r="I392" s="15" t="s">
        <v>712</v>
      </c>
    </row>
    <row r="393" spans="1:9" x14ac:dyDescent="0.25">
      <c r="A393" s="15" t="s">
        <v>713</v>
      </c>
      <c r="B393" s="16">
        <v>2020</v>
      </c>
      <c r="C393" s="17">
        <v>1043</v>
      </c>
      <c r="D393" s="17">
        <v>985</v>
      </c>
      <c r="E393" s="17">
        <v>58</v>
      </c>
      <c r="F393" s="18">
        <v>5.6</v>
      </c>
      <c r="G393" s="95">
        <f>SUM(E393:E395)</f>
        <v>114</v>
      </c>
      <c r="H393" s="54"/>
      <c r="I393" s="15" t="s">
        <v>713</v>
      </c>
    </row>
    <row r="394" spans="1:9" x14ac:dyDescent="0.25">
      <c r="A394" s="15" t="s">
        <v>713</v>
      </c>
      <c r="B394" s="16">
        <v>2019</v>
      </c>
      <c r="C394" s="17">
        <v>1086</v>
      </c>
      <c r="D394" s="17">
        <v>1058</v>
      </c>
      <c r="E394" s="17">
        <v>28</v>
      </c>
      <c r="F394" s="18">
        <v>2.6</v>
      </c>
      <c r="G394" s="95">
        <f>SUM(C393:C395)</f>
        <v>3218</v>
      </c>
      <c r="H394" s="54"/>
      <c r="I394" s="15" t="s">
        <v>713</v>
      </c>
    </row>
    <row r="395" spans="1:9" x14ac:dyDescent="0.25">
      <c r="A395" s="15" t="s">
        <v>713</v>
      </c>
      <c r="B395" s="16">
        <v>2018</v>
      </c>
      <c r="C395" s="17">
        <v>1089</v>
      </c>
      <c r="D395" s="17">
        <v>1061</v>
      </c>
      <c r="E395" s="17">
        <v>28</v>
      </c>
      <c r="F395" s="18">
        <v>2.6</v>
      </c>
      <c r="G395" s="95">
        <f>G393/G394</f>
        <v>3.5425730267246734E-2</v>
      </c>
      <c r="H395" s="54">
        <f>G395-F909+1</f>
        <v>1.0354257302672467</v>
      </c>
      <c r="I395" s="15" t="s">
        <v>713</v>
      </c>
    </row>
    <row r="396" spans="1:9" x14ac:dyDescent="0.25">
      <c r="A396" s="15" t="s">
        <v>714</v>
      </c>
      <c r="B396" s="16">
        <v>2020</v>
      </c>
      <c r="C396" s="17">
        <v>351</v>
      </c>
      <c r="D396" s="17">
        <v>329</v>
      </c>
      <c r="E396" s="17">
        <v>22</v>
      </c>
      <c r="F396" s="18">
        <v>6.3</v>
      </c>
      <c r="G396" s="95">
        <f>SUM(E396:E398)</f>
        <v>40</v>
      </c>
      <c r="H396" s="54"/>
      <c r="I396" s="15" t="s">
        <v>714</v>
      </c>
    </row>
    <row r="397" spans="1:9" x14ac:dyDescent="0.25">
      <c r="A397" s="15" t="s">
        <v>714</v>
      </c>
      <c r="B397" s="16">
        <v>2019</v>
      </c>
      <c r="C397" s="17">
        <v>365</v>
      </c>
      <c r="D397" s="17">
        <v>354</v>
      </c>
      <c r="E397" s="17">
        <v>11</v>
      </c>
      <c r="F397" s="18">
        <v>3</v>
      </c>
      <c r="G397" s="95">
        <f>SUM(C396:C398)</f>
        <v>1079</v>
      </c>
      <c r="H397" s="54"/>
      <c r="I397" s="15" t="s">
        <v>714</v>
      </c>
    </row>
    <row r="398" spans="1:9" x14ac:dyDescent="0.25">
      <c r="A398" s="15" t="s">
        <v>714</v>
      </c>
      <c r="B398" s="16">
        <v>2018</v>
      </c>
      <c r="C398" s="17">
        <v>363</v>
      </c>
      <c r="D398" s="17">
        <v>356</v>
      </c>
      <c r="E398" s="17">
        <v>7</v>
      </c>
      <c r="F398" s="18">
        <v>1.9</v>
      </c>
      <c r="G398" s="95">
        <f>G396/G397</f>
        <v>3.7071362372567189E-2</v>
      </c>
      <c r="H398" s="54">
        <f>G398-F912+1</f>
        <v>1.0370713623725671</v>
      </c>
      <c r="I398" s="15" t="s">
        <v>714</v>
      </c>
    </row>
    <row r="399" spans="1:9" x14ac:dyDescent="0.25">
      <c r="A399" s="15" t="s">
        <v>715</v>
      </c>
      <c r="B399" s="16">
        <v>2020</v>
      </c>
      <c r="C399" s="17">
        <v>2496</v>
      </c>
      <c r="D399" s="17">
        <v>2275</v>
      </c>
      <c r="E399" s="17">
        <v>221</v>
      </c>
      <c r="F399" s="18">
        <v>8.9</v>
      </c>
      <c r="G399" s="95">
        <f>SUM(E399:E401)</f>
        <v>348</v>
      </c>
      <c r="H399" s="54"/>
      <c r="I399" s="15" t="s">
        <v>715</v>
      </c>
    </row>
    <row r="400" spans="1:9" x14ac:dyDescent="0.25">
      <c r="A400" s="15" t="s">
        <v>715</v>
      </c>
      <c r="B400" s="16">
        <v>2019</v>
      </c>
      <c r="C400" s="17">
        <v>2574</v>
      </c>
      <c r="D400" s="17">
        <v>2516</v>
      </c>
      <c r="E400" s="17">
        <v>58</v>
      </c>
      <c r="F400" s="18">
        <v>2.2999999999999998</v>
      </c>
      <c r="G400" s="95">
        <f>SUM(C399:C401)</f>
        <v>7661</v>
      </c>
      <c r="H400" s="54"/>
      <c r="I400" s="15" t="s">
        <v>715</v>
      </c>
    </row>
    <row r="401" spans="1:9" x14ac:dyDescent="0.25">
      <c r="A401" s="15" t="s">
        <v>715</v>
      </c>
      <c r="B401" s="16">
        <v>2018</v>
      </c>
      <c r="C401" s="17">
        <v>2591</v>
      </c>
      <c r="D401" s="17">
        <v>2522</v>
      </c>
      <c r="E401" s="17">
        <v>69</v>
      </c>
      <c r="F401" s="18">
        <v>2.7</v>
      </c>
      <c r="G401" s="95">
        <f>G399/G400</f>
        <v>4.5424879258582428E-2</v>
      </c>
      <c r="H401" s="54">
        <f>G401-F915+1</f>
        <v>1.0454248792585825</v>
      </c>
      <c r="I401" s="15" t="s">
        <v>715</v>
      </c>
    </row>
    <row r="402" spans="1:9" x14ac:dyDescent="0.25">
      <c r="A402" s="15" t="s">
        <v>716</v>
      </c>
      <c r="B402" s="16">
        <v>2020</v>
      </c>
      <c r="C402" s="17">
        <v>603</v>
      </c>
      <c r="D402" s="17">
        <v>580</v>
      </c>
      <c r="E402" s="17">
        <v>23</v>
      </c>
      <c r="F402" s="18">
        <v>3.8</v>
      </c>
      <c r="G402" s="95">
        <f>SUM(E402:E404)</f>
        <v>42</v>
      </c>
      <c r="H402" s="54"/>
      <c r="I402" s="15" t="s">
        <v>716</v>
      </c>
    </row>
    <row r="403" spans="1:9" x14ac:dyDescent="0.25">
      <c r="A403" s="15" t="s">
        <v>716</v>
      </c>
      <c r="B403" s="16">
        <v>2019</v>
      </c>
      <c r="C403" s="17">
        <v>623</v>
      </c>
      <c r="D403" s="17">
        <v>614</v>
      </c>
      <c r="E403" s="17">
        <v>9</v>
      </c>
      <c r="F403" s="18">
        <v>1.4</v>
      </c>
      <c r="G403" s="95">
        <f>SUM(C402:C404)</f>
        <v>1846</v>
      </c>
      <c r="H403" s="54"/>
      <c r="I403" s="15" t="s">
        <v>716</v>
      </c>
    </row>
    <row r="404" spans="1:9" x14ac:dyDescent="0.25">
      <c r="A404" s="15" t="s">
        <v>716</v>
      </c>
      <c r="B404" s="16">
        <v>2018</v>
      </c>
      <c r="C404" s="17">
        <v>620</v>
      </c>
      <c r="D404" s="17">
        <v>610</v>
      </c>
      <c r="E404" s="17">
        <v>10</v>
      </c>
      <c r="F404" s="18">
        <v>1.6</v>
      </c>
      <c r="G404" s="95">
        <f>G402/G403</f>
        <v>2.2751895991332611E-2</v>
      </c>
      <c r="H404" s="54">
        <f>G404-F918+1</f>
        <v>1.0227518959913326</v>
      </c>
      <c r="I404" s="15" t="s">
        <v>716</v>
      </c>
    </row>
    <row r="405" spans="1:9" x14ac:dyDescent="0.25">
      <c r="A405" s="15" t="s">
        <v>717</v>
      </c>
      <c r="B405" s="16">
        <v>2020</v>
      </c>
      <c r="C405" s="17">
        <v>3513</v>
      </c>
      <c r="D405" s="17">
        <v>3323</v>
      </c>
      <c r="E405" s="17">
        <v>190</v>
      </c>
      <c r="F405" s="18">
        <v>5.4</v>
      </c>
      <c r="G405" s="95">
        <f>SUM(E405:E407)</f>
        <v>384</v>
      </c>
      <c r="H405" s="54"/>
      <c r="I405" s="15" t="s">
        <v>717</v>
      </c>
    </row>
    <row r="406" spans="1:9" x14ac:dyDescent="0.25">
      <c r="A406" s="15" t="s">
        <v>717</v>
      </c>
      <c r="B406" s="16">
        <v>2019</v>
      </c>
      <c r="C406" s="17">
        <v>3663</v>
      </c>
      <c r="D406" s="17">
        <v>3572</v>
      </c>
      <c r="E406" s="17">
        <v>91</v>
      </c>
      <c r="F406" s="18">
        <v>2.5</v>
      </c>
      <c r="G406" s="95">
        <f>SUM(C405:C407)</f>
        <v>10853</v>
      </c>
      <c r="H406" s="54"/>
      <c r="I406" s="15" t="s">
        <v>717</v>
      </c>
    </row>
    <row r="407" spans="1:9" x14ac:dyDescent="0.25">
      <c r="A407" s="15" t="s">
        <v>717</v>
      </c>
      <c r="B407" s="16">
        <v>2018</v>
      </c>
      <c r="C407" s="17">
        <v>3677</v>
      </c>
      <c r="D407" s="17">
        <v>3574</v>
      </c>
      <c r="E407" s="17">
        <v>103</v>
      </c>
      <c r="F407" s="18">
        <v>2.8</v>
      </c>
      <c r="G407" s="95">
        <f>G405/G406</f>
        <v>3.5381922049202985E-2</v>
      </c>
      <c r="H407" s="54">
        <f>G407-F921+1</f>
        <v>1.0353819220492029</v>
      </c>
      <c r="I407" s="15" t="s">
        <v>717</v>
      </c>
    </row>
    <row r="408" spans="1:9" x14ac:dyDescent="0.25">
      <c r="A408" s="15" t="s">
        <v>718</v>
      </c>
      <c r="B408" s="16">
        <v>2020</v>
      </c>
      <c r="C408" s="17">
        <v>1520</v>
      </c>
      <c r="D408" s="17">
        <v>1475</v>
      </c>
      <c r="E408" s="17">
        <v>45</v>
      </c>
      <c r="F408" s="18">
        <v>3</v>
      </c>
      <c r="G408" s="95">
        <f>SUM(E408:E410)</f>
        <v>90</v>
      </c>
      <c r="H408" s="54"/>
      <c r="I408" s="15" t="s">
        <v>718</v>
      </c>
    </row>
    <row r="409" spans="1:9" x14ac:dyDescent="0.25">
      <c r="A409" s="15" t="s">
        <v>718</v>
      </c>
      <c r="B409" s="16">
        <v>2019</v>
      </c>
      <c r="C409" s="17">
        <v>1585</v>
      </c>
      <c r="D409" s="17">
        <v>1563</v>
      </c>
      <c r="E409" s="17">
        <v>22</v>
      </c>
      <c r="F409" s="18">
        <v>1.4</v>
      </c>
      <c r="G409" s="95">
        <f>SUM(C408:C410)</f>
        <v>4679</v>
      </c>
      <c r="H409" s="54"/>
      <c r="I409" s="15" t="s">
        <v>718</v>
      </c>
    </row>
    <row r="410" spans="1:9" x14ac:dyDescent="0.25">
      <c r="A410" s="15" t="s">
        <v>718</v>
      </c>
      <c r="B410" s="16">
        <v>2018</v>
      </c>
      <c r="C410" s="17">
        <v>1574</v>
      </c>
      <c r="D410" s="17">
        <v>1551</v>
      </c>
      <c r="E410" s="17">
        <v>23</v>
      </c>
      <c r="F410" s="18">
        <v>1.5</v>
      </c>
      <c r="G410" s="95">
        <f>G408/G409</f>
        <v>1.9234879247702501E-2</v>
      </c>
      <c r="H410" s="54">
        <f>G410-F924+1</f>
        <v>1.0192348792477024</v>
      </c>
      <c r="I410" s="15" t="s">
        <v>718</v>
      </c>
    </row>
    <row r="411" spans="1:9" x14ac:dyDescent="0.25">
      <c r="A411" s="15" t="s">
        <v>719</v>
      </c>
      <c r="B411" s="16">
        <v>2020</v>
      </c>
      <c r="C411" s="17">
        <v>332</v>
      </c>
      <c r="D411" s="17">
        <v>318</v>
      </c>
      <c r="E411" s="17">
        <v>14</v>
      </c>
      <c r="F411" s="18">
        <v>4.2</v>
      </c>
      <c r="G411" s="95">
        <f>SUM(E411:E413)</f>
        <v>27</v>
      </c>
      <c r="H411" s="54"/>
      <c r="I411" s="15" t="s">
        <v>719</v>
      </c>
    </row>
    <row r="412" spans="1:9" x14ac:dyDescent="0.25">
      <c r="A412" s="15" t="s">
        <v>719</v>
      </c>
      <c r="B412" s="16">
        <v>2019</v>
      </c>
      <c r="C412" s="17">
        <v>363</v>
      </c>
      <c r="D412" s="17">
        <v>358</v>
      </c>
      <c r="E412" s="17">
        <v>5</v>
      </c>
      <c r="F412" s="18">
        <v>1.4</v>
      </c>
      <c r="G412" s="95">
        <f>SUM(C411:C413)</f>
        <v>1065</v>
      </c>
      <c r="H412" s="54"/>
      <c r="I412" s="15" t="s">
        <v>719</v>
      </c>
    </row>
    <row r="413" spans="1:9" x14ac:dyDescent="0.25">
      <c r="A413" s="15" t="s">
        <v>719</v>
      </c>
      <c r="B413" s="16">
        <v>2018</v>
      </c>
      <c r="C413" s="17">
        <v>370</v>
      </c>
      <c r="D413" s="17">
        <v>362</v>
      </c>
      <c r="E413" s="17">
        <v>8</v>
      </c>
      <c r="F413" s="18">
        <v>2.2000000000000002</v>
      </c>
      <c r="G413" s="95">
        <f>G411/G412</f>
        <v>2.5352112676056339E-2</v>
      </c>
      <c r="H413" s="54">
        <f>G413-F927+1</f>
        <v>1.0253521126760563</v>
      </c>
      <c r="I413" s="15" t="s">
        <v>719</v>
      </c>
    </row>
    <row r="414" spans="1:9" x14ac:dyDescent="0.25">
      <c r="A414" s="15" t="s">
        <v>720</v>
      </c>
      <c r="B414" s="16">
        <v>2020</v>
      </c>
      <c r="C414" s="17">
        <v>652</v>
      </c>
      <c r="D414" s="17">
        <v>616</v>
      </c>
      <c r="E414" s="17">
        <v>36</v>
      </c>
      <c r="F414" s="18">
        <v>5.5</v>
      </c>
      <c r="G414" s="95">
        <f>SUM(E414:E416)</f>
        <v>65</v>
      </c>
      <c r="H414" s="54"/>
      <c r="I414" s="15" t="s">
        <v>720</v>
      </c>
    </row>
    <row r="415" spans="1:9" x14ac:dyDescent="0.25">
      <c r="A415" s="15" t="s">
        <v>720</v>
      </c>
      <c r="B415" s="16">
        <v>2019</v>
      </c>
      <c r="C415" s="17">
        <v>686</v>
      </c>
      <c r="D415" s="17">
        <v>672</v>
      </c>
      <c r="E415" s="17">
        <v>14</v>
      </c>
      <c r="F415" s="18">
        <v>2</v>
      </c>
      <c r="G415" s="95">
        <f>SUM(C414:C416)</f>
        <v>2031</v>
      </c>
      <c r="H415" s="54"/>
      <c r="I415" s="15" t="s">
        <v>720</v>
      </c>
    </row>
    <row r="416" spans="1:9" x14ac:dyDescent="0.25">
      <c r="A416" s="15" t="s">
        <v>720</v>
      </c>
      <c r="B416" s="16">
        <v>2018</v>
      </c>
      <c r="C416" s="17">
        <v>693</v>
      </c>
      <c r="D416" s="17">
        <v>678</v>
      </c>
      <c r="E416" s="17">
        <v>15</v>
      </c>
      <c r="F416" s="18">
        <v>2.2000000000000002</v>
      </c>
      <c r="G416" s="95">
        <f>G414/G415</f>
        <v>3.2003938946331856E-2</v>
      </c>
      <c r="H416" s="54">
        <f>G416-F930+1</f>
        <v>1.0320039389463318</v>
      </c>
      <c r="I416" s="15" t="s">
        <v>720</v>
      </c>
    </row>
    <row r="417" spans="1:9" x14ac:dyDescent="0.25">
      <c r="A417" s="15" t="s">
        <v>721</v>
      </c>
      <c r="B417" s="16">
        <v>2020</v>
      </c>
      <c r="C417" s="17">
        <v>805</v>
      </c>
      <c r="D417" s="17">
        <v>718</v>
      </c>
      <c r="E417" s="17">
        <v>87</v>
      </c>
      <c r="F417" s="18">
        <v>10.8</v>
      </c>
      <c r="G417" s="95">
        <f>SUM(E417:E419)</f>
        <v>177</v>
      </c>
      <c r="H417" s="54"/>
      <c r="I417" s="15" t="s">
        <v>721</v>
      </c>
    </row>
    <row r="418" spans="1:9" x14ac:dyDescent="0.25">
      <c r="A418" s="15" t="s">
        <v>721</v>
      </c>
      <c r="B418" s="16">
        <v>2019</v>
      </c>
      <c r="C418" s="17">
        <v>825</v>
      </c>
      <c r="D418" s="17">
        <v>783</v>
      </c>
      <c r="E418" s="17">
        <v>42</v>
      </c>
      <c r="F418" s="18">
        <v>5.0999999999999996</v>
      </c>
      <c r="G418" s="95">
        <f>SUM(C417:C419)</f>
        <v>2473</v>
      </c>
      <c r="H418" s="54"/>
      <c r="I418" s="15" t="s">
        <v>721</v>
      </c>
    </row>
    <row r="419" spans="1:9" x14ac:dyDescent="0.25">
      <c r="A419" s="15" t="s">
        <v>721</v>
      </c>
      <c r="B419" s="16">
        <v>2018</v>
      </c>
      <c r="C419" s="17">
        <v>843</v>
      </c>
      <c r="D419" s="17">
        <v>795</v>
      </c>
      <c r="E419" s="17">
        <v>48</v>
      </c>
      <c r="F419" s="18">
        <v>5.7</v>
      </c>
      <c r="G419" s="95">
        <f>G417/G418</f>
        <v>7.1572988273352206E-2</v>
      </c>
      <c r="H419" s="54">
        <f>G419-F933+1</f>
        <v>1.0715729882733522</v>
      </c>
      <c r="I419" s="15" t="s">
        <v>721</v>
      </c>
    </row>
    <row r="420" spans="1:9" x14ac:dyDescent="0.25">
      <c r="A420" s="15" t="s">
        <v>722</v>
      </c>
      <c r="B420" s="16">
        <v>2020</v>
      </c>
      <c r="C420" s="17">
        <v>792</v>
      </c>
      <c r="D420" s="17">
        <v>756</v>
      </c>
      <c r="E420" s="17">
        <v>36</v>
      </c>
      <c r="F420" s="18">
        <v>4.5</v>
      </c>
      <c r="G420" s="95">
        <f>SUM(E420:E422)</f>
        <v>73</v>
      </c>
      <c r="H420" s="54"/>
      <c r="I420" s="15" t="s">
        <v>722</v>
      </c>
    </row>
    <row r="421" spans="1:9" x14ac:dyDescent="0.25">
      <c r="A421" s="15" t="s">
        <v>722</v>
      </c>
      <c r="B421" s="16">
        <v>2019</v>
      </c>
      <c r="C421" s="17">
        <v>817</v>
      </c>
      <c r="D421" s="17">
        <v>801</v>
      </c>
      <c r="E421" s="17">
        <v>16</v>
      </c>
      <c r="F421" s="18">
        <v>2</v>
      </c>
      <c r="G421" s="95">
        <f>SUM(C420:C422)</f>
        <v>2417</v>
      </c>
      <c r="H421" s="54"/>
      <c r="I421" s="15" t="s">
        <v>722</v>
      </c>
    </row>
    <row r="422" spans="1:9" x14ac:dyDescent="0.25">
      <c r="A422" s="15" t="s">
        <v>722</v>
      </c>
      <c r="B422" s="16">
        <v>2018</v>
      </c>
      <c r="C422" s="17">
        <v>808</v>
      </c>
      <c r="D422" s="17">
        <v>787</v>
      </c>
      <c r="E422" s="17">
        <v>21</v>
      </c>
      <c r="F422" s="18">
        <v>2.6</v>
      </c>
      <c r="G422" s="95">
        <f>G420/G421</f>
        <v>3.0202730657840297E-2</v>
      </c>
      <c r="H422" s="54">
        <f>G422-F936+1</f>
        <v>1.0302027306578403</v>
      </c>
      <c r="I422" s="15" t="s">
        <v>722</v>
      </c>
    </row>
    <row r="423" spans="1:9" x14ac:dyDescent="0.25">
      <c r="A423" s="15" t="s">
        <v>723</v>
      </c>
      <c r="B423" s="16">
        <v>2020</v>
      </c>
      <c r="C423" s="17">
        <v>1326</v>
      </c>
      <c r="D423" s="17">
        <v>1256</v>
      </c>
      <c r="E423" s="17">
        <v>70</v>
      </c>
      <c r="F423" s="18">
        <v>5.3</v>
      </c>
      <c r="G423" s="95">
        <f>SUM(E423:E425)</f>
        <v>136</v>
      </c>
      <c r="H423" s="54"/>
      <c r="I423" s="15" t="s">
        <v>723</v>
      </c>
    </row>
    <row r="424" spans="1:9" x14ac:dyDescent="0.25">
      <c r="A424" s="15" t="s">
        <v>723</v>
      </c>
      <c r="B424" s="16">
        <v>2019</v>
      </c>
      <c r="C424" s="17">
        <v>1380</v>
      </c>
      <c r="D424" s="17">
        <v>1350</v>
      </c>
      <c r="E424" s="17">
        <v>30</v>
      </c>
      <c r="F424" s="18">
        <v>2.2000000000000002</v>
      </c>
      <c r="G424" s="95">
        <f>SUM(C423:C425)</f>
        <v>4097</v>
      </c>
      <c r="H424" s="54"/>
      <c r="I424" s="15" t="s">
        <v>723</v>
      </c>
    </row>
    <row r="425" spans="1:9" x14ac:dyDescent="0.25">
      <c r="A425" s="15" t="s">
        <v>723</v>
      </c>
      <c r="B425" s="16">
        <v>2018</v>
      </c>
      <c r="C425" s="17">
        <v>1391</v>
      </c>
      <c r="D425" s="17">
        <v>1355</v>
      </c>
      <c r="E425" s="17">
        <v>36</v>
      </c>
      <c r="F425" s="18">
        <v>2.6</v>
      </c>
      <c r="G425" s="95">
        <f>G423/G424</f>
        <v>3.3195020746887967E-2</v>
      </c>
      <c r="H425" s="54">
        <f>G425-F939+1</f>
        <v>1.0331950207468881</v>
      </c>
      <c r="I425" s="15" t="s">
        <v>723</v>
      </c>
    </row>
    <row r="426" spans="1:9" x14ac:dyDescent="0.25">
      <c r="A426" s="15" t="s">
        <v>724</v>
      </c>
      <c r="B426" s="16">
        <v>2020</v>
      </c>
      <c r="C426" s="17">
        <v>1122</v>
      </c>
      <c r="D426" s="17">
        <v>1065</v>
      </c>
      <c r="E426" s="17">
        <v>57</v>
      </c>
      <c r="F426" s="18">
        <v>5.0999999999999996</v>
      </c>
      <c r="G426" s="95">
        <f>SUM(E426:E428)</f>
        <v>129</v>
      </c>
      <c r="H426" s="54"/>
      <c r="I426" s="15" t="s">
        <v>724</v>
      </c>
    </row>
    <row r="427" spans="1:9" x14ac:dyDescent="0.25">
      <c r="A427" s="15" t="s">
        <v>724</v>
      </c>
      <c r="B427" s="16">
        <v>2019</v>
      </c>
      <c r="C427" s="17">
        <v>1198</v>
      </c>
      <c r="D427" s="17">
        <v>1162</v>
      </c>
      <c r="E427" s="17">
        <v>36</v>
      </c>
      <c r="F427" s="18">
        <v>3</v>
      </c>
      <c r="G427" s="95">
        <f>SUM(C426:C428)</f>
        <v>3528</v>
      </c>
      <c r="H427" s="54"/>
      <c r="I427" s="15" t="s">
        <v>724</v>
      </c>
    </row>
    <row r="428" spans="1:9" x14ac:dyDescent="0.25">
      <c r="A428" s="15" t="s">
        <v>724</v>
      </c>
      <c r="B428" s="16">
        <v>2018</v>
      </c>
      <c r="C428" s="17">
        <v>1208</v>
      </c>
      <c r="D428" s="17">
        <v>1172</v>
      </c>
      <c r="E428" s="17">
        <v>36</v>
      </c>
      <c r="F428" s="18">
        <v>3</v>
      </c>
      <c r="G428" s="95">
        <f>G426/G427</f>
        <v>3.6564625850340135E-2</v>
      </c>
      <c r="H428" s="54">
        <f>G428-F942+1</f>
        <v>1.03656462585034</v>
      </c>
      <c r="I428" s="15" t="s">
        <v>724</v>
      </c>
    </row>
    <row r="429" spans="1:9" x14ac:dyDescent="0.25">
      <c r="A429" s="15" t="s">
        <v>725</v>
      </c>
      <c r="B429" s="16">
        <v>2020</v>
      </c>
      <c r="C429" s="17">
        <v>374</v>
      </c>
      <c r="D429" s="17">
        <v>361</v>
      </c>
      <c r="E429" s="17">
        <v>13</v>
      </c>
      <c r="F429" s="18">
        <v>3.5</v>
      </c>
      <c r="G429" s="95">
        <f>SUM(E429:E431)</f>
        <v>25</v>
      </c>
      <c r="H429" s="54"/>
      <c r="I429" s="15" t="s">
        <v>725</v>
      </c>
    </row>
    <row r="430" spans="1:9" x14ac:dyDescent="0.25">
      <c r="A430" s="15" t="s">
        <v>725</v>
      </c>
      <c r="B430" s="16">
        <v>2019</v>
      </c>
      <c r="C430" s="17">
        <v>388</v>
      </c>
      <c r="D430" s="17">
        <v>382</v>
      </c>
      <c r="E430" s="17">
        <v>6</v>
      </c>
      <c r="F430" s="18">
        <v>1.5</v>
      </c>
      <c r="G430" s="95">
        <f>SUM(C429:C431)</f>
        <v>1143</v>
      </c>
      <c r="H430" s="54"/>
      <c r="I430" s="15" t="s">
        <v>725</v>
      </c>
    </row>
    <row r="431" spans="1:9" x14ac:dyDescent="0.25">
      <c r="A431" s="15" t="s">
        <v>725</v>
      </c>
      <c r="B431" s="16">
        <v>2018</v>
      </c>
      <c r="C431" s="17">
        <v>381</v>
      </c>
      <c r="D431" s="17">
        <v>375</v>
      </c>
      <c r="E431" s="17">
        <v>6</v>
      </c>
      <c r="F431" s="18">
        <v>1.6</v>
      </c>
      <c r="G431" s="95">
        <f>G429/G430</f>
        <v>2.1872265966754154E-2</v>
      </c>
      <c r="H431" s="54">
        <f>G431-F945+1</f>
        <v>1.0218722659667541</v>
      </c>
      <c r="I431" s="15" t="s">
        <v>725</v>
      </c>
    </row>
    <row r="432" spans="1:9" x14ac:dyDescent="0.25">
      <c r="A432" s="15" t="s">
        <v>726</v>
      </c>
      <c r="B432" s="16">
        <v>2020</v>
      </c>
      <c r="C432" s="17">
        <v>938</v>
      </c>
      <c r="D432" s="17">
        <v>907</v>
      </c>
      <c r="E432" s="17">
        <v>31</v>
      </c>
      <c r="F432" s="18">
        <v>3.3</v>
      </c>
      <c r="G432" s="95">
        <f>SUM(E432:E434)</f>
        <v>65</v>
      </c>
      <c r="H432" s="54"/>
      <c r="I432" s="15" t="s">
        <v>726</v>
      </c>
    </row>
    <row r="433" spans="1:9" x14ac:dyDescent="0.25">
      <c r="A433" s="15" t="s">
        <v>726</v>
      </c>
      <c r="B433" s="16">
        <v>2019</v>
      </c>
      <c r="C433" s="17">
        <v>1004</v>
      </c>
      <c r="D433" s="17">
        <v>987</v>
      </c>
      <c r="E433" s="17">
        <v>17</v>
      </c>
      <c r="F433" s="18">
        <v>1.7</v>
      </c>
      <c r="G433" s="95">
        <f>SUM(C432:C434)</f>
        <v>2979</v>
      </c>
      <c r="H433" s="54"/>
      <c r="I433" s="15" t="s">
        <v>726</v>
      </c>
    </row>
    <row r="434" spans="1:9" x14ac:dyDescent="0.25">
      <c r="A434" s="15" t="s">
        <v>726</v>
      </c>
      <c r="B434" s="16">
        <v>2018</v>
      </c>
      <c r="C434" s="17">
        <v>1037</v>
      </c>
      <c r="D434" s="17">
        <v>1020</v>
      </c>
      <c r="E434" s="17">
        <v>17</v>
      </c>
      <c r="F434" s="18">
        <v>1.6</v>
      </c>
      <c r="G434" s="95">
        <f>G432/G433</f>
        <v>2.1819402484055051E-2</v>
      </c>
      <c r="H434" s="54">
        <f>G434-F948+1</f>
        <v>1.021819402484055</v>
      </c>
      <c r="I434" s="15" t="s">
        <v>726</v>
      </c>
    </row>
    <row r="435" spans="1:9" x14ac:dyDescent="0.25">
      <c r="A435" s="15" t="s">
        <v>727</v>
      </c>
      <c r="B435" s="16">
        <v>2020</v>
      </c>
      <c r="C435" s="17">
        <v>424</v>
      </c>
      <c r="D435" s="17">
        <v>393</v>
      </c>
      <c r="E435" s="17">
        <v>31</v>
      </c>
      <c r="F435" s="18">
        <v>7.3</v>
      </c>
      <c r="G435" s="95">
        <f>SUM(E435:E437)</f>
        <v>62</v>
      </c>
      <c r="H435" s="54"/>
      <c r="I435" s="15" t="s">
        <v>727</v>
      </c>
    </row>
    <row r="436" spans="1:9" x14ac:dyDescent="0.25">
      <c r="A436" s="15" t="s">
        <v>727</v>
      </c>
      <c r="B436" s="16">
        <v>2019</v>
      </c>
      <c r="C436" s="17">
        <v>426</v>
      </c>
      <c r="D436" s="17">
        <v>412</v>
      </c>
      <c r="E436" s="17">
        <v>14</v>
      </c>
      <c r="F436" s="18">
        <v>3.3</v>
      </c>
      <c r="G436" s="95">
        <f>SUM(C435:C437)</f>
        <v>1278</v>
      </c>
      <c r="H436" s="54"/>
      <c r="I436" s="15" t="s">
        <v>727</v>
      </c>
    </row>
    <row r="437" spans="1:9" x14ac:dyDescent="0.25">
      <c r="A437" s="15" t="s">
        <v>727</v>
      </c>
      <c r="B437" s="16">
        <v>2018</v>
      </c>
      <c r="C437" s="17">
        <v>428</v>
      </c>
      <c r="D437" s="17">
        <v>411</v>
      </c>
      <c r="E437" s="17">
        <v>17</v>
      </c>
      <c r="F437" s="18">
        <v>4</v>
      </c>
      <c r="G437" s="95">
        <f>G435/G436</f>
        <v>4.8513302034428794E-2</v>
      </c>
      <c r="H437" s="54">
        <f>G437-F951+1</f>
        <v>1.0485133020344288</v>
      </c>
      <c r="I437" s="15" t="s">
        <v>727</v>
      </c>
    </row>
    <row r="438" spans="1:9" x14ac:dyDescent="0.25">
      <c r="A438" s="15" t="s">
        <v>728</v>
      </c>
      <c r="B438" s="16">
        <v>2020</v>
      </c>
      <c r="C438" s="17">
        <v>1000</v>
      </c>
      <c r="D438" s="17">
        <v>940</v>
      </c>
      <c r="E438" s="17">
        <v>60</v>
      </c>
      <c r="F438" s="18">
        <v>6</v>
      </c>
      <c r="G438" s="95">
        <f>SUM(E438:E440)</f>
        <v>124</v>
      </c>
      <c r="H438" s="54"/>
      <c r="I438" s="15" t="s">
        <v>728</v>
      </c>
    </row>
    <row r="439" spans="1:9" x14ac:dyDescent="0.25">
      <c r="A439" s="15" t="s">
        <v>728</v>
      </c>
      <c r="B439" s="16">
        <v>2019</v>
      </c>
      <c r="C439" s="17">
        <v>1053</v>
      </c>
      <c r="D439" s="17">
        <v>1021</v>
      </c>
      <c r="E439" s="17">
        <v>32</v>
      </c>
      <c r="F439" s="18">
        <v>3</v>
      </c>
      <c r="G439" s="95">
        <f>SUM(C438:C440)</f>
        <v>3112</v>
      </c>
      <c r="H439" s="54"/>
      <c r="I439" s="15" t="s">
        <v>728</v>
      </c>
    </row>
    <row r="440" spans="1:9" x14ac:dyDescent="0.25">
      <c r="A440" s="15" t="s">
        <v>728</v>
      </c>
      <c r="B440" s="16">
        <v>2018</v>
      </c>
      <c r="C440" s="17">
        <v>1059</v>
      </c>
      <c r="D440" s="17">
        <v>1027</v>
      </c>
      <c r="E440" s="17">
        <v>32</v>
      </c>
      <c r="F440" s="18">
        <v>3</v>
      </c>
      <c r="G440" s="95">
        <f>G438/G439</f>
        <v>3.9845758354755782E-2</v>
      </c>
      <c r="H440" s="54">
        <f>G440-F954+1</f>
        <v>1.0398457583547558</v>
      </c>
      <c r="I440" s="15" t="s">
        <v>728</v>
      </c>
    </row>
    <row r="441" spans="1:9" x14ac:dyDescent="0.25">
      <c r="A441" s="15" t="s">
        <v>729</v>
      </c>
      <c r="B441" s="16">
        <v>2020</v>
      </c>
      <c r="C441" s="17">
        <v>404</v>
      </c>
      <c r="D441" s="17">
        <v>384</v>
      </c>
      <c r="E441" s="17">
        <v>20</v>
      </c>
      <c r="F441" s="18">
        <v>5</v>
      </c>
      <c r="G441" s="95">
        <f>SUM(E441:E443)</f>
        <v>38</v>
      </c>
      <c r="H441" s="54"/>
      <c r="I441" s="15" t="s">
        <v>729</v>
      </c>
    </row>
    <row r="442" spans="1:9" x14ac:dyDescent="0.25">
      <c r="A442" s="15" t="s">
        <v>729</v>
      </c>
      <c r="B442" s="16">
        <v>2019</v>
      </c>
      <c r="C442" s="17">
        <v>427</v>
      </c>
      <c r="D442" s="17">
        <v>420</v>
      </c>
      <c r="E442" s="17">
        <v>7</v>
      </c>
      <c r="F442" s="18">
        <v>1.6</v>
      </c>
      <c r="G442" s="95">
        <f>SUM(C441:C443)</f>
        <v>1270</v>
      </c>
      <c r="H442" s="54"/>
      <c r="I442" s="15" t="s">
        <v>729</v>
      </c>
    </row>
    <row r="443" spans="1:9" x14ac:dyDescent="0.25">
      <c r="A443" s="15" t="s">
        <v>729</v>
      </c>
      <c r="B443" s="16">
        <v>2018</v>
      </c>
      <c r="C443" s="17">
        <v>439</v>
      </c>
      <c r="D443" s="17">
        <v>428</v>
      </c>
      <c r="E443" s="17">
        <v>11</v>
      </c>
      <c r="F443" s="18">
        <v>2.5</v>
      </c>
      <c r="G443" s="95">
        <f>G441/G442</f>
        <v>2.9921259842519685E-2</v>
      </c>
      <c r="H443" s="54">
        <f>G443-F957+1</f>
        <v>1.0299212598425196</v>
      </c>
      <c r="I443" s="15" t="s">
        <v>729</v>
      </c>
    </row>
    <row r="444" spans="1:9" x14ac:dyDescent="0.25">
      <c r="A444" s="15" t="s">
        <v>730</v>
      </c>
      <c r="B444" s="16">
        <v>2020</v>
      </c>
      <c r="C444" s="17">
        <v>970</v>
      </c>
      <c r="D444" s="17">
        <v>925</v>
      </c>
      <c r="E444" s="17">
        <v>45</v>
      </c>
      <c r="F444" s="18">
        <v>4.5999999999999996</v>
      </c>
      <c r="G444" s="95">
        <f>SUM(E444:E446)</f>
        <v>81</v>
      </c>
      <c r="H444" s="54"/>
      <c r="I444" s="15" t="s">
        <v>730</v>
      </c>
    </row>
    <row r="445" spans="1:9" x14ac:dyDescent="0.25">
      <c r="A445" s="15" t="s">
        <v>730</v>
      </c>
      <c r="B445" s="16">
        <v>2019</v>
      </c>
      <c r="C445" s="17">
        <v>1021</v>
      </c>
      <c r="D445" s="17">
        <v>1006</v>
      </c>
      <c r="E445" s="17">
        <v>15</v>
      </c>
      <c r="F445" s="18">
        <v>1.5</v>
      </c>
      <c r="G445" s="95">
        <f>SUM(C444:C446)</f>
        <v>3051</v>
      </c>
      <c r="H445" s="54"/>
      <c r="I445" s="15" t="s">
        <v>730</v>
      </c>
    </row>
    <row r="446" spans="1:9" x14ac:dyDescent="0.25">
      <c r="A446" s="15" t="s">
        <v>730</v>
      </c>
      <c r="B446" s="16">
        <v>2018</v>
      </c>
      <c r="C446" s="17">
        <v>1060</v>
      </c>
      <c r="D446" s="17">
        <v>1039</v>
      </c>
      <c r="E446" s="17">
        <v>21</v>
      </c>
      <c r="F446" s="18">
        <v>2</v>
      </c>
      <c r="G446" s="95">
        <f>G444/G445</f>
        <v>2.6548672566371681E-2</v>
      </c>
      <c r="H446" s="54">
        <f>G446-F960+1</f>
        <v>1.0265486725663717</v>
      </c>
      <c r="I446" s="15" t="s">
        <v>730</v>
      </c>
    </row>
    <row r="447" spans="1:9" x14ac:dyDescent="0.25">
      <c r="A447" s="15" t="s">
        <v>731</v>
      </c>
      <c r="B447" s="16">
        <v>2020</v>
      </c>
      <c r="C447" s="17">
        <v>570</v>
      </c>
      <c r="D447" s="17">
        <v>529</v>
      </c>
      <c r="E447" s="17">
        <v>41</v>
      </c>
      <c r="F447" s="18">
        <v>7.2</v>
      </c>
      <c r="G447" s="95">
        <f>SUM(E447:E449)</f>
        <v>82</v>
      </c>
      <c r="H447" s="54"/>
      <c r="I447" s="15" t="s">
        <v>731</v>
      </c>
    </row>
    <row r="448" spans="1:9" x14ac:dyDescent="0.25">
      <c r="A448" s="15" t="s">
        <v>731</v>
      </c>
      <c r="B448" s="16">
        <v>2019</v>
      </c>
      <c r="C448" s="17">
        <v>586</v>
      </c>
      <c r="D448" s="17">
        <v>565</v>
      </c>
      <c r="E448" s="17">
        <v>21</v>
      </c>
      <c r="F448" s="18">
        <v>3.6</v>
      </c>
      <c r="G448" s="95">
        <f>SUM(C447:C449)</f>
        <v>1742</v>
      </c>
      <c r="H448" s="54"/>
      <c r="I448" s="15" t="s">
        <v>731</v>
      </c>
    </row>
    <row r="449" spans="1:9" x14ac:dyDescent="0.25">
      <c r="A449" s="15" t="s">
        <v>731</v>
      </c>
      <c r="B449" s="16">
        <v>2018</v>
      </c>
      <c r="C449" s="17">
        <v>586</v>
      </c>
      <c r="D449" s="17">
        <v>566</v>
      </c>
      <c r="E449" s="17">
        <v>20</v>
      </c>
      <c r="F449" s="18">
        <v>3.4</v>
      </c>
      <c r="G449" s="95">
        <f>G447/G448</f>
        <v>4.7072330654420208E-2</v>
      </c>
      <c r="H449" s="54">
        <f>G449-F963+1</f>
        <v>1.0470723306544203</v>
      </c>
      <c r="I449" s="15" t="s">
        <v>731</v>
      </c>
    </row>
    <row r="450" spans="1:9" x14ac:dyDescent="0.25">
      <c r="A450" s="15" t="s">
        <v>732</v>
      </c>
      <c r="B450" s="16">
        <v>2020</v>
      </c>
      <c r="C450" s="17">
        <v>2889</v>
      </c>
      <c r="D450" s="17">
        <v>2713</v>
      </c>
      <c r="E450" s="17">
        <v>176</v>
      </c>
      <c r="F450" s="18">
        <v>6.1</v>
      </c>
      <c r="G450" s="95">
        <f>SUM(E450:E452)</f>
        <v>315</v>
      </c>
      <c r="H450" s="54"/>
      <c r="I450" s="15" t="s">
        <v>732</v>
      </c>
    </row>
    <row r="451" spans="1:9" x14ac:dyDescent="0.25">
      <c r="A451" s="15" t="s">
        <v>732</v>
      </c>
      <c r="B451" s="16">
        <v>2019</v>
      </c>
      <c r="C451" s="17">
        <v>3065</v>
      </c>
      <c r="D451" s="17">
        <v>3000</v>
      </c>
      <c r="E451" s="17">
        <v>65</v>
      </c>
      <c r="F451" s="18">
        <v>2.1</v>
      </c>
      <c r="G451" s="95">
        <f>SUM(C450:C452)</f>
        <v>9029</v>
      </c>
      <c r="H451" s="54"/>
      <c r="I451" s="15" t="s">
        <v>732</v>
      </c>
    </row>
    <row r="452" spans="1:9" x14ac:dyDescent="0.25">
      <c r="A452" s="15" t="s">
        <v>732</v>
      </c>
      <c r="B452" s="16">
        <v>2018</v>
      </c>
      <c r="C452" s="17">
        <v>3075</v>
      </c>
      <c r="D452" s="17">
        <v>3001</v>
      </c>
      <c r="E452" s="17">
        <v>74</v>
      </c>
      <c r="F452" s="18">
        <v>2.4</v>
      </c>
      <c r="G452" s="95">
        <f>G450/G451</f>
        <v>3.4887584450105216E-2</v>
      </c>
      <c r="H452" s="54">
        <f>G452-F966+1</f>
        <v>1.0348875844501053</v>
      </c>
      <c r="I452" s="15" t="s">
        <v>732</v>
      </c>
    </row>
    <row r="453" spans="1:9" x14ac:dyDescent="0.25">
      <c r="A453" s="15" t="s">
        <v>733</v>
      </c>
      <c r="B453" s="16">
        <v>2020</v>
      </c>
      <c r="C453" s="17">
        <v>644</v>
      </c>
      <c r="D453" s="17">
        <v>613</v>
      </c>
      <c r="E453" s="17">
        <v>31</v>
      </c>
      <c r="F453" s="18">
        <v>4.8</v>
      </c>
      <c r="G453" s="95">
        <f>SUM(E453:E455)</f>
        <v>62</v>
      </c>
      <c r="H453" s="54"/>
      <c r="I453" s="15" t="s">
        <v>733</v>
      </c>
    </row>
    <row r="454" spans="1:9" x14ac:dyDescent="0.25">
      <c r="A454" s="15" t="s">
        <v>733</v>
      </c>
      <c r="B454" s="16">
        <v>2019</v>
      </c>
      <c r="C454" s="17">
        <v>657</v>
      </c>
      <c r="D454" s="17">
        <v>643</v>
      </c>
      <c r="E454" s="17">
        <v>14</v>
      </c>
      <c r="F454" s="18">
        <v>2.1</v>
      </c>
      <c r="G454" s="95">
        <f>SUM(C453:C455)</f>
        <v>1967</v>
      </c>
      <c r="H454" s="54"/>
      <c r="I454" s="15" t="s">
        <v>733</v>
      </c>
    </row>
    <row r="455" spans="1:9" x14ac:dyDescent="0.25">
      <c r="A455" s="15" t="s">
        <v>733</v>
      </c>
      <c r="B455" s="16">
        <v>2018</v>
      </c>
      <c r="C455" s="17">
        <v>666</v>
      </c>
      <c r="D455" s="17">
        <v>649</v>
      </c>
      <c r="E455" s="17">
        <v>17</v>
      </c>
      <c r="F455" s="18">
        <v>2.6</v>
      </c>
      <c r="G455" s="95">
        <f>G453/G454</f>
        <v>3.1520081342145401E-2</v>
      </c>
      <c r="H455" s="54">
        <f>G455-F969+1</f>
        <v>1.0315200813421455</v>
      </c>
      <c r="I455" s="15" t="s">
        <v>733</v>
      </c>
    </row>
    <row r="456" spans="1:9" x14ac:dyDescent="0.25">
      <c r="A456" s="15" t="s">
        <v>734</v>
      </c>
      <c r="B456" s="16">
        <v>2020</v>
      </c>
      <c r="C456" s="17">
        <v>366</v>
      </c>
      <c r="D456" s="17">
        <v>341</v>
      </c>
      <c r="E456" s="17">
        <v>25</v>
      </c>
      <c r="F456" s="18">
        <v>6.8</v>
      </c>
      <c r="G456" s="95">
        <f>SUM(E456:E458)</f>
        <v>49</v>
      </c>
      <c r="H456" s="54"/>
      <c r="I456" s="15" t="s">
        <v>734</v>
      </c>
    </row>
    <row r="457" spans="1:9" x14ac:dyDescent="0.25">
      <c r="A457" s="15" t="s">
        <v>734</v>
      </c>
      <c r="B457" s="16">
        <v>2019</v>
      </c>
      <c r="C457" s="17">
        <v>387</v>
      </c>
      <c r="D457" s="17">
        <v>377</v>
      </c>
      <c r="E457" s="17">
        <v>10</v>
      </c>
      <c r="F457" s="18">
        <v>2.6</v>
      </c>
      <c r="G457" s="95">
        <f>SUM(C456:C458)</f>
        <v>1143</v>
      </c>
      <c r="H457" s="54"/>
      <c r="I457" s="15" t="s">
        <v>734</v>
      </c>
    </row>
    <row r="458" spans="1:9" x14ac:dyDescent="0.25">
      <c r="A458" s="15" t="s">
        <v>734</v>
      </c>
      <c r="B458" s="16">
        <v>2018</v>
      </c>
      <c r="C458" s="17">
        <v>390</v>
      </c>
      <c r="D458" s="17">
        <v>376</v>
      </c>
      <c r="E458" s="17">
        <v>14</v>
      </c>
      <c r="F458" s="18">
        <v>3.6</v>
      </c>
      <c r="G458" s="95">
        <f>G456/G457</f>
        <v>4.2869641294838147E-2</v>
      </c>
      <c r="H458" s="54">
        <f>G458-F972+1</f>
        <v>1.0428696412948382</v>
      </c>
      <c r="I458" s="15" t="s">
        <v>734</v>
      </c>
    </row>
    <row r="459" spans="1:9" x14ac:dyDescent="0.25">
      <c r="A459" s="15" t="s">
        <v>735</v>
      </c>
      <c r="B459" s="16">
        <v>2020</v>
      </c>
      <c r="C459" s="17">
        <v>1347</v>
      </c>
      <c r="D459" s="17">
        <v>1296</v>
      </c>
      <c r="E459" s="17">
        <v>51</v>
      </c>
      <c r="F459" s="18">
        <v>3.8</v>
      </c>
      <c r="G459" s="95">
        <f>SUM(E459:E461)</f>
        <v>103</v>
      </c>
      <c r="H459" s="54"/>
      <c r="I459" s="15" t="s">
        <v>735</v>
      </c>
    </row>
    <row r="460" spans="1:9" x14ac:dyDescent="0.25">
      <c r="A460" s="15" t="s">
        <v>735</v>
      </c>
      <c r="B460" s="16">
        <v>2019</v>
      </c>
      <c r="C460" s="17">
        <v>1417</v>
      </c>
      <c r="D460" s="17">
        <v>1393</v>
      </c>
      <c r="E460" s="17">
        <v>24</v>
      </c>
      <c r="F460" s="18">
        <v>1.7</v>
      </c>
      <c r="G460" s="95">
        <f>SUM(C459:C461)</f>
        <v>4216</v>
      </c>
      <c r="H460" s="54"/>
      <c r="I460" s="15" t="s">
        <v>735</v>
      </c>
    </row>
    <row r="461" spans="1:9" x14ac:dyDescent="0.25">
      <c r="A461" s="15" t="s">
        <v>735</v>
      </c>
      <c r="B461" s="16">
        <v>2018</v>
      </c>
      <c r="C461" s="17">
        <v>1452</v>
      </c>
      <c r="D461" s="17">
        <v>1424</v>
      </c>
      <c r="E461" s="17">
        <v>28</v>
      </c>
      <c r="F461" s="18">
        <v>1.9</v>
      </c>
      <c r="G461" s="95">
        <f>G459/G460</f>
        <v>2.4430740037950663E-2</v>
      </c>
      <c r="H461" s="54">
        <f>G461-F975+1</f>
        <v>1.0244307400379506</v>
      </c>
      <c r="I461" s="15" t="s">
        <v>735</v>
      </c>
    </row>
    <row r="462" spans="1:9" x14ac:dyDescent="0.25">
      <c r="A462" s="15" t="s">
        <v>736</v>
      </c>
      <c r="B462" s="16">
        <v>2020</v>
      </c>
      <c r="C462" s="17">
        <v>413</v>
      </c>
      <c r="D462" s="17">
        <v>382</v>
      </c>
      <c r="E462" s="17">
        <v>31</v>
      </c>
      <c r="F462" s="18">
        <v>7.5</v>
      </c>
      <c r="G462" s="95">
        <f>SUM(E462:E464)</f>
        <v>71</v>
      </c>
      <c r="H462" s="54"/>
      <c r="I462" s="15" t="s">
        <v>736</v>
      </c>
    </row>
    <row r="463" spans="1:9" x14ac:dyDescent="0.25">
      <c r="A463" s="15" t="s">
        <v>736</v>
      </c>
      <c r="B463" s="16">
        <v>2019</v>
      </c>
      <c r="C463" s="17">
        <v>445</v>
      </c>
      <c r="D463" s="17">
        <v>430</v>
      </c>
      <c r="E463" s="17">
        <v>15</v>
      </c>
      <c r="F463" s="18">
        <v>3.4</v>
      </c>
      <c r="G463" s="95">
        <f>SUM(C462:C464)</f>
        <v>1317</v>
      </c>
      <c r="H463" s="54"/>
      <c r="I463" s="15" t="s">
        <v>736</v>
      </c>
    </row>
    <row r="464" spans="1:9" x14ac:dyDescent="0.25">
      <c r="A464" s="15" t="s">
        <v>736</v>
      </c>
      <c r="B464" s="16">
        <v>2018</v>
      </c>
      <c r="C464" s="17">
        <v>459</v>
      </c>
      <c r="D464" s="17">
        <v>434</v>
      </c>
      <c r="E464" s="17">
        <v>25</v>
      </c>
      <c r="F464" s="18">
        <v>5.4</v>
      </c>
      <c r="G464" s="95">
        <f>G462/G463</f>
        <v>5.3910402429764616E-2</v>
      </c>
      <c r="H464" s="54">
        <f>G464-F978+1</f>
        <v>1.0539104024297645</v>
      </c>
      <c r="I464" s="15" t="s">
        <v>736</v>
      </c>
    </row>
    <row r="465" spans="1:9" x14ac:dyDescent="0.25">
      <c r="A465" s="15" t="s">
        <v>737</v>
      </c>
      <c r="B465" s="16">
        <v>2020</v>
      </c>
      <c r="C465" s="17">
        <v>387</v>
      </c>
      <c r="D465" s="17">
        <v>374</v>
      </c>
      <c r="E465" s="17">
        <v>13</v>
      </c>
      <c r="F465" s="18">
        <v>3.4</v>
      </c>
      <c r="G465" s="95">
        <f>SUM(E465:E467)</f>
        <v>31</v>
      </c>
      <c r="H465" s="54"/>
      <c r="I465" s="15" t="s">
        <v>737</v>
      </c>
    </row>
    <row r="466" spans="1:9" x14ac:dyDescent="0.25">
      <c r="A466" s="15" t="s">
        <v>737</v>
      </c>
      <c r="B466" s="16">
        <v>2019</v>
      </c>
      <c r="C466" s="17">
        <v>403</v>
      </c>
      <c r="D466" s="17">
        <v>396</v>
      </c>
      <c r="E466" s="17">
        <v>7</v>
      </c>
      <c r="F466" s="18">
        <v>1.7</v>
      </c>
      <c r="G466" s="95">
        <f>SUM(C465:C467)</f>
        <v>1190</v>
      </c>
      <c r="H466" s="54"/>
      <c r="I466" s="15" t="s">
        <v>737</v>
      </c>
    </row>
    <row r="467" spans="1:9" x14ac:dyDescent="0.25">
      <c r="A467" s="15" t="s">
        <v>737</v>
      </c>
      <c r="B467" s="16">
        <v>2018</v>
      </c>
      <c r="C467" s="17">
        <v>400</v>
      </c>
      <c r="D467" s="17">
        <v>389</v>
      </c>
      <c r="E467" s="17">
        <v>11</v>
      </c>
      <c r="F467" s="18">
        <v>2.8</v>
      </c>
      <c r="G467" s="95">
        <f>G465/G466</f>
        <v>2.6050420168067228E-2</v>
      </c>
      <c r="H467" s="54">
        <f>G467-F981+1</f>
        <v>1.0260504201680671</v>
      </c>
      <c r="I467" s="15" t="s">
        <v>737</v>
      </c>
    </row>
    <row r="468" spans="1:9" x14ac:dyDescent="0.25">
      <c r="A468" s="15" t="s">
        <v>738</v>
      </c>
      <c r="B468" s="16">
        <v>2020</v>
      </c>
      <c r="C468" s="17">
        <v>1062</v>
      </c>
      <c r="D468" s="17">
        <v>977</v>
      </c>
      <c r="E468" s="17">
        <v>85</v>
      </c>
      <c r="F468" s="18">
        <v>8</v>
      </c>
      <c r="G468" s="95">
        <f>SUM(E468:E470)</f>
        <v>156</v>
      </c>
      <c r="H468" s="54"/>
      <c r="I468" s="15" t="s">
        <v>738</v>
      </c>
    </row>
    <row r="469" spans="1:9" x14ac:dyDescent="0.25">
      <c r="A469" s="15" t="s">
        <v>738</v>
      </c>
      <c r="B469" s="16">
        <v>2019</v>
      </c>
      <c r="C469" s="17">
        <v>1098</v>
      </c>
      <c r="D469" s="17">
        <v>1062</v>
      </c>
      <c r="E469" s="17">
        <v>36</v>
      </c>
      <c r="F469" s="18">
        <v>3.3</v>
      </c>
      <c r="G469" s="95">
        <f>SUM(C468:C470)</f>
        <v>3259</v>
      </c>
      <c r="H469" s="54"/>
      <c r="I469" s="15" t="s">
        <v>738</v>
      </c>
    </row>
    <row r="470" spans="1:9" x14ac:dyDescent="0.25">
      <c r="A470" s="15" t="s">
        <v>738</v>
      </c>
      <c r="B470" s="16">
        <v>2018</v>
      </c>
      <c r="C470" s="17">
        <v>1099</v>
      </c>
      <c r="D470" s="17">
        <v>1064</v>
      </c>
      <c r="E470" s="17">
        <v>35</v>
      </c>
      <c r="F470" s="18">
        <v>3.2</v>
      </c>
      <c r="G470" s="95">
        <f>G468/G469</f>
        <v>4.7867444001227367E-2</v>
      </c>
      <c r="H470" s="54">
        <f>G470-F984+1</f>
        <v>1.0478674440012274</v>
      </c>
      <c r="I470" s="15" t="s">
        <v>738</v>
      </c>
    </row>
    <row r="471" spans="1:9" x14ac:dyDescent="0.25">
      <c r="A471" s="15" t="s">
        <v>739</v>
      </c>
      <c r="B471" s="16">
        <v>2020</v>
      </c>
      <c r="C471" s="17">
        <v>544</v>
      </c>
      <c r="D471" s="17">
        <v>517</v>
      </c>
      <c r="E471" s="17">
        <v>27</v>
      </c>
      <c r="F471" s="18">
        <v>5</v>
      </c>
      <c r="G471" s="95">
        <f>SUM(E471:E473)</f>
        <v>48</v>
      </c>
      <c r="H471" s="54"/>
      <c r="I471" s="15" t="s">
        <v>739</v>
      </c>
    </row>
    <row r="472" spans="1:9" x14ac:dyDescent="0.25">
      <c r="A472" s="15" t="s">
        <v>739</v>
      </c>
      <c r="B472" s="16">
        <v>2019</v>
      </c>
      <c r="C472" s="17">
        <v>557</v>
      </c>
      <c r="D472" s="17">
        <v>548</v>
      </c>
      <c r="E472" s="17">
        <v>9</v>
      </c>
      <c r="F472" s="18">
        <v>1.6</v>
      </c>
      <c r="G472" s="95">
        <f>SUM(C471:C473)</f>
        <v>1658</v>
      </c>
      <c r="H472" s="54"/>
      <c r="I472" s="15" t="s">
        <v>739</v>
      </c>
    </row>
    <row r="473" spans="1:9" x14ac:dyDescent="0.25">
      <c r="A473" s="15" t="s">
        <v>739</v>
      </c>
      <c r="B473" s="16">
        <v>2018</v>
      </c>
      <c r="C473" s="17">
        <v>557</v>
      </c>
      <c r="D473" s="17">
        <v>545</v>
      </c>
      <c r="E473" s="17">
        <v>12</v>
      </c>
      <c r="F473" s="18">
        <v>2.2000000000000002</v>
      </c>
      <c r="G473" s="95">
        <f>G471/G472</f>
        <v>2.8950542822677925E-2</v>
      </c>
      <c r="H473" s="54">
        <f>G473-F987+1</f>
        <v>1.0289505428226779</v>
      </c>
      <c r="I473" s="15" t="s">
        <v>739</v>
      </c>
    </row>
    <row r="474" spans="1:9" x14ac:dyDescent="0.25">
      <c r="A474" s="15" t="s">
        <v>740</v>
      </c>
      <c r="B474" s="16">
        <v>2020</v>
      </c>
      <c r="C474" s="17">
        <v>271</v>
      </c>
      <c r="D474" s="17">
        <v>249</v>
      </c>
      <c r="E474" s="17">
        <v>22</v>
      </c>
      <c r="F474" s="18">
        <v>8.1</v>
      </c>
      <c r="G474" s="95">
        <f>SUM(E474:E476)</f>
        <v>45</v>
      </c>
      <c r="H474" s="54"/>
      <c r="I474" s="15" t="s">
        <v>740</v>
      </c>
    </row>
    <row r="475" spans="1:9" x14ac:dyDescent="0.25">
      <c r="A475" s="15" t="s">
        <v>740</v>
      </c>
      <c r="B475" s="16">
        <v>2019</v>
      </c>
      <c r="C475" s="17">
        <v>281</v>
      </c>
      <c r="D475" s="17">
        <v>272</v>
      </c>
      <c r="E475" s="17">
        <v>9</v>
      </c>
      <c r="F475" s="18">
        <v>3.2</v>
      </c>
      <c r="G475" s="95">
        <f>SUM(C474:C476)</f>
        <v>844</v>
      </c>
      <c r="H475" s="54"/>
      <c r="I475" s="15" t="s">
        <v>740</v>
      </c>
    </row>
    <row r="476" spans="1:9" x14ac:dyDescent="0.25">
      <c r="A476" s="15" t="s">
        <v>740</v>
      </c>
      <c r="B476" s="16">
        <v>2018</v>
      </c>
      <c r="C476" s="17">
        <v>292</v>
      </c>
      <c r="D476" s="17">
        <v>278</v>
      </c>
      <c r="E476" s="17">
        <v>14</v>
      </c>
      <c r="F476" s="18">
        <v>4.8</v>
      </c>
      <c r="G476" s="95">
        <f>G474/G475</f>
        <v>5.3317535545023699E-2</v>
      </c>
      <c r="H476" s="54">
        <f>G476-F990+1</f>
        <v>1.0533175355450237</v>
      </c>
      <c r="I476" s="15" t="s">
        <v>740</v>
      </c>
    </row>
    <row r="477" spans="1:9" x14ac:dyDescent="0.25">
      <c r="A477" s="15" t="s">
        <v>741</v>
      </c>
      <c r="B477" s="16">
        <v>2020</v>
      </c>
      <c r="C477" s="17">
        <v>1291</v>
      </c>
      <c r="D477" s="17">
        <v>1245</v>
      </c>
      <c r="E477" s="17">
        <v>46</v>
      </c>
      <c r="F477" s="18">
        <v>3.6</v>
      </c>
      <c r="G477" s="95">
        <f>SUM(E477:E479)</f>
        <v>88</v>
      </c>
      <c r="H477" s="54"/>
      <c r="I477" s="15" t="s">
        <v>741</v>
      </c>
    </row>
    <row r="478" spans="1:9" x14ac:dyDescent="0.25">
      <c r="A478" s="15" t="s">
        <v>741</v>
      </c>
      <c r="B478" s="16">
        <v>2019</v>
      </c>
      <c r="C478" s="17">
        <v>1358</v>
      </c>
      <c r="D478" s="17">
        <v>1338</v>
      </c>
      <c r="E478" s="17">
        <v>20</v>
      </c>
      <c r="F478" s="18">
        <v>1.5</v>
      </c>
      <c r="G478" s="95">
        <f>SUM(C477:C479)</f>
        <v>4009</v>
      </c>
      <c r="H478" s="54"/>
      <c r="I478" s="15" t="s">
        <v>741</v>
      </c>
    </row>
    <row r="479" spans="1:9" x14ac:dyDescent="0.25">
      <c r="A479" s="15" t="s">
        <v>741</v>
      </c>
      <c r="B479" s="16">
        <v>2018</v>
      </c>
      <c r="C479" s="17">
        <v>1360</v>
      </c>
      <c r="D479" s="17">
        <v>1338</v>
      </c>
      <c r="E479" s="17">
        <v>22</v>
      </c>
      <c r="F479" s="18">
        <v>1.6</v>
      </c>
      <c r="G479" s="95">
        <f>G477/G478</f>
        <v>2.1950611124968822E-2</v>
      </c>
      <c r="H479" s="54">
        <f>G479-F993+1</f>
        <v>1.0219506111249688</v>
      </c>
      <c r="I479" s="15" t="s">
        <v>741</v>
      </c>
    </row>
    <row r="480" spans="1:9" x14ac:dyDescent="0.25">
      <c r="A480" s="15" t="s">
        <v>742</v>
      </c>
      <c r="B480" s="16">
        <v>2020</v>
      </c>
      <c r="C480" s="17">
        <v>1506</v>
      </c>
      <c r="D480" s="17">
        <v>1442</v>
      </c>
      <c r="E480" s="17">
        <v>64</v>
      </c>
      <c r="F480" s="18">
        <v>4.2</v>
      </c>
      <c r="G480" s="95">
        <f>SUM(E480:E482)</f>
        <v>120</v>
      </c>
      <c r="H480" s="54"/>
      <c r="I480" s="15" t="s">
        <v>742</v>
      </c>
    </row>
    <row r="481" spans="1:9" x14ac:dyDescent="0.25">
      <c r="A481" s="15" t="s">
        <v>742</v>
      </c>
      <c r="B481" s="16">
        <v>2019</v>
      </c>
      <c r="C481" s="17">
        <v>1600</v>
      </c>
      <c r="D481" s="17">
        <v>1574</v>
      </c>
      <c r="E481" s="17">
        <v>26</v>
      </c>
      <c r="F481" s="18">
        <v>1.6</v>
      </c>
      <c r="G481" s="95">
        <f>SUM(C480:C482)</f>
        <v>4736</v>
      </c>
      <c r="H481" s="54"/>
      <c r="I481" s="15" t="s">
        <v>742</v>
      </c>
    </row>
    <row r="482" spans="1:9" x14ac:dyDescent="0.25">
      <c r="A482" s="15" t="s">
        <v>742</v>
      </c>
      <c r="B482" s="16">
        <v>2018</v>
      </c>
      <c r="C482" s="17">
        <v>1630</v>
      </c>
      <c r="D482" s="17">
        <v>1600</v>
      </c>
      <c r="E482" s="17">
        <v>30</v>
      </c>
      <c r="F482" s="18">
        <v>1.8</v>
      </c>
      <c r="G482" s="95">
        <f>G480/G481</f>
        <v>2.5337837837837839E-2</v>
      </c>
      <c r="H482" s="54">
        <f>G482-F996+1</f>
        <v>1.0253378378378379</v>
      </c>
      <c r="I482" s="15" t="s">
        <v>742</v>
      </c>
    </row>
    <row r="483" spans="1:9" x14ac:dyDescent="0.25">
      <c r="A483" s="15" t="s">
        <v>743</v>
      </c>
      <c r="B483" s="16">
        <v>2020</v>
      </c>
      <c r="C483" s="17">
        <v>244</v>
      </c>
      <c r="D483" s="17">
        <v>231</v>
      </c>
      <c r="E483" s="17">
        <v>13</v>
      </c>
      <c r="F483" s="18">
        <v>5.3</v>
      </c>
      <c r="G483" s="95">
        <f>SUM(E483:E485)</f>
        <v>26</v>
      </c>
      <c r="H483" s="54"/>
      <c r="I483" s="15" t="s">
        <v>743</v>
      </c>
    </row>
    <row r="484" spans="1:9" x14ac:dyDescent="0.25">
      <c r="A484" s="15" t="s">
        <v>743</v>
      </c>
      <c r="B484" s="16">
        <v>2019</v>
      </c>
      <c r="C484" s="17">
        <v>265</v>
      </c>
      <c r="D484" s="17">
        <v>260</v>
      </c>
      <c r="E484" s="17">
        <v>5</v>
      </c>
      <c r="F484" s="18">
        <v>1.9</v>
      </c>
      <c r="G484" s="95">
        <f>SUM(C483:C485)</f>
        <v>781</v>
      </c>
      <c r="H484" s="54"/>
      <c r="I484" s="15" t="s">
        <v>743</v>
      </c>
    </row>
    <row r="485" spans="1:9" x14ac:dyDescent="0.25">
      <c r="A485" s="15" t="s">
        <v>743</v>
      </c>
      <c r="B485" s="16">
        <v>2018</v>
      </c>
      <c r="C485" s="17">
        <v>272</v>
      </c>
      <c r="D485" s="17">
        <v>264</v>
      </c>
      <c r="E485" s="17">
        <v>8</v>
      </c>
      <c r="F485" s="18">
        <v>2.9</v>
      </c>
      <c r="G485" s="95">
        <f>G483/G484</f>
        <v>3.3290653008962869E-2</v>
      </c>
      <c r="H485" s="54">
        <f>G485-F999+1</f>
        <v>1.0332906530089629</v>
      </c>
      <c r="I485" s="15" t="s">
        <v>743</v>
      </c>
    </row>
    <row r="486" spans="1:9" x14ac:dyDescent="0.25">
      <c r="A486" s="15" t="s">
        <v>744</v>
      </c>
      <c r="B486" s="16">
        <v>2020</v>
      </c>
      <c r="C486" s="17">
        <v>240</v>
      </c>
      <c r="D486" s="17">
        <v>225</v>
      </c>
      <c r="E486" s="17">
        <v>15</v>
      </c>
      <c r="F486" s="18">
        <v>6.3</v>
      </c>
      <c r="G486" s="95">
        <f>SUM(E486:E488)</f>
        <v>26</v>
      </c>
      <c r="H486" s="54"/>
      <c r="I486" s="15" t="s">
        <v>744</v>
      </c>
    </row>
    <row r="487" spans="1:9" x14ac:dyDescent="0.25">
      <c r="A487" s="15" t="s">
        <v>744</v>
      </c>
      <c r="B487" s="16">
        <v>2019</v>
      </c>
      <c r="C487" s="17">
        <v>243</v>
      </c>
      <c r="D487" s="17">
        <v>239</v>
      </c>
      <c r="E487" s="17">
        <v>4</v>
      </c>
      <c r="F487" s="18">
        <v>1.6</v>
      </c>
      <c r="G487" s="95">
        <f>SUM(C486:C488)</f>
        <v>732</v>
      </c>
      <c r="H487" s="54"/>
      <c r="I487" s="15" t="s">
        <v>744</v>
      </c>
    </row>
    <row r="488" spans="1:9" x14ac:dyDescent="0.25">
      <c r="A488" s="15" t="s">
        <v>744</v>
      </c>
      <c r="B488" s="16">
        <v>2018</v>
      </c>
      <c r="C488" s="17">
        <v>249</v>
      </c>
      <c r="D488" s="17">
        <v>242</v>
      </c>
      <c r="E488" s="17">
        <v>7</v>
      </c>
      <c r="F488" s="18">
        <v>2.8</v>
      </c>
      <c r="G488" s="95">
        <f>G486/G487</f>
        <v>3.5519125683060107E-2</v>
      </c>
      <c r="H488" s="54">
        <f>G488-F1002+1</f>
        <v>1.03551912568306</v>
      </c>
      <c r="I488" s="15" t="s">
        <v>744</v>
      </c>
    </row>
    <row r="489" spans="1:9" x14ac:dyDescent="0.25">
      <c r="A489" s="15" t="s">
        <v>745</v>
      </c>
      <c r="B489" s="16">
        <v>2020</v>
      </c>
      <c r="C489" s="17">
        <v>643</v>
      </c>
      <c r="D489" s="17">
        <v>612</v>
      </c>
      <c r="E489" s="17">
        <v>31</v>
      </c>
      <c r="F489" s="18">
        <v>4.8</v>
      </c>
      <c r="G489" s="95">
        <f>SUM(E489:E491)</f>
        <v>65</v>
      </c>
      <c r="H489" s="54"/>
      <c r="I489" s="15" t="s">
        <v>745</v>
      </c>
    </row>
    <row r="490" spans="1:9" x14ac:dyDescent="0.25">
      <c r="A490" s="15" t="s">
        <v>745</v>
      </c>
      <c r="B490" s="16">
        <v>2019</v>
      </c>
      <c r="C490" s="17">
        <v>684</v>
      </c>
      <c r="D490" s="17">
        <v>668</v>
      </c>
      <c r="E490" s="17">
        <v>16</v>
      </c>
      <c r="F490" s="18">
        <v>2.2999999999999998</v>
      </c>
      <c r="G490" s="95">
        <f>SUM(C489:C491)</f>
        <v>2026</v>
      </c>
      <c r="H490" s="54"/>
      <c r="I490" s="15" t="s">
        <v>745</v>
      </c>
    </row>
    <row r="491" spans="1:9" x14ac:dyDescent="0.25">
      <c r="A491" s="15" t="s">
        <v>745</v>
      </c>
      <c r="B491" s="16">
        <v>2018</v>
      </c>
      <c r="C491" s="17">
        <v>699</v>
      </c>
      <c r="D491" s="17">
        <v>681</v>
      </c>
      <c r="E491" s="17">
        <v>18</v>
      </c>
      <c r="F491" s="18">
        <v>2.6</v>
      </c>
      <c r="G491" s="95">
        <f>G489/G490</f>
        <v>3.2082922013820334E-2</v>
      </c>
      <c r="H491" s="54">
        <f>G491-F1005+1</f>
        <v>1.0320829220138203</v>
      </c>
      <c r="I491" s="15" t="s">
        <v>745</v>
      </c>
    </row>
    <row r="492" spans="1:9" x14ac:dyDescent="0.25">
      <c r="A492" s="15" t="s">
        <v>746</v>
      </c>
      <c r="B492" s="16">
        <v>2020</v>
      </c>
      <c r="C492" s="17">
        <v>2149</v>
      </c>
      <c r="D492" s="17">
        <v>2028</v>
      </c>
      <c r="E492" s="17">
        <v>121</v>
      </c>
      <c r="F492" s="18">
        <v>5.6</v>
      </c>
      <c r="G492" s="95">
        <f>SUM(E492:E494)</f>
        <v>246</v>
      </c>
      <c r="H492" s="54"/>
      <c r="I492" s="15" t="s">
        <v>746</v>
      </c>
    </row>
    <row r="493" spans="1:9" x14ac:dyDescent="0.25">
      <c r="A493" s="15" t="s">
        <v>746</v>
      </c>
      <c r="B493" s="16">
        <v>2019</v>
      </c>
      <c r="C493" s="17">
        <v>2227</v>
      </c>
      <c r="D493" s="17">
        <v>2169</v>
      </c>
      <c r="E493" s="17">
        <v>58</v>
      </c>
      <c r="F493" s="18">
        <v>2.6</v>
      </c>
      <c r="G493" s="95">
        <f>SUM(C492:C494)</f>
        <v>6588</v>
      </c>
      <c r="H493" s="54"/>
      <c r="I493" s="15" t="s">
        <v>746</v>
      </c>
    </row>
    <row r="494" spans="1:9" x14ac:dyDescent="0.25">
      <c r="A494" s="15" t="s">
        <v>746</v>
      </c>
      <c r="B494" s="16">
        <v>2018</v>
      </c>
      <c r="C494" s="17">
        <v>2212</v>
      </c>
      <c r="D494" s="17">
        <v>2145</v>
      </c>
      <c r="E494" s="17">
        <v>67</v>
      </c>
      <c r="F494" s="18">
        <v>3</v>
      </c>
      <c r="G494" s="95">
        <f>G492/G493</f>
        <v>3.7340619307832425E-2</v>
      </c>
      <c r="H494" s="54">
        <f>G494-F1008+1</f>
        <v>1.0373406193078325</v>
      </c>
      <c r="I494" s="15" t="s">
        <v>746</v>
      </c>
    </row>
    <row r="495" spans="1:9" x14ac:dyDescent="0.25">
      <c r="A495" s="15" t="s">
        <v>747</v>
      </c>
      <c r="B495" s="16">
        <v>2020</v>
      </c>
      <c r="C495" s="17">
        <v>5166</v>
      </c>
      <c r="D495" s="17">
        <v>4926</v>
      </c>
      <c r="E495" s="17">
        <v>240</v>
      </c>
      <c r="F495" s="18">
        <v>4.5999999999999996</v>
      </c>
      <c r="G495" s="95">
        <f>SUM(E495:E497)</f>
        <v>443</v>
      </c>
      <c r="H495" s="54"/>
      <c r="I495" s="15" t="s">
        <v>747</v>
      </c>
    </row>
    <row r="496" spans="1:9" x14ac:dyDescent="0.25">
      <c r="A496" s="15" t="s">
        <v>747</v>
      </c>
      <c r="B496" s="16">
        <v>2019</v>
      </c>
      <c r="C496" s="17">
        <v>5389</v>
      </c>
      <c r="D496" s="17">
        <v>5294</v>
      </c>
      <c r="E496" s="17">
        <v>95</v>
      </c>
      <c r="F496" s="18">
        <v>1.8</v>
      </c>
      <c r="G496" s="95">
        <f>SUM(C495:C497)</f>
        <v>15832</v>
      </c>
      <c r="H496" s="54"/>
      <c r="I496" s="15" t="s">
        <v>747</v>
      </c>
    </row>
    <row r="497" spans="1:9" x14ac:dyDescent="0.25">
      <c r="A497" s="15" t="s">
        <v>747</v>
      </c>
      <c r="B497" s="16">
        <v>2018</v>
      </c>
      <c r="C497" s="17">
        <v>5277</v>
      </c>
      <c r="D497" s="17">
        <v>5169</v>
      </c>
      <c r="E497" s="17">
        <v>108</v>
      </c>
      <c r="F497" s="18">
        <v>2</v>
      </c>
      <c r="G497" s="95">
        <f>G495/G496</f>
        <v>2.7981303688731682E-2</v>
      </c>
      <c r="H497" s="54">
        <f>G497-F1011+1</f>
        <v>1.0279813036887318</v>
      </c>
      <c r="I497" s="15" t="s">
        <v>747</v>
      </c>
    </row>
    <row r="498" spans="1:9" x14ac:dyDescent="0.25">
      <c r="A498" s="15" t="s">
        <v>748</v>
      </c>
      <c r="B498" s="16">
        <v>2020</v>
      </c>
      <c r="C498" s="17">
        <v>1034</v>
      </c>
      <c r="D498" s="17">
        <v>949</v>
      </c>
      <c r="E498" s="17">
        <v>85</v>
      </c>
      <c r="F498" s="18">
        <v>8.1999999999999993</v>
      </c>
      <c r="G498" s="95">
        <f>SUM(E498:E500)</f>
        <v>162</v>
      </c>
      <c r="H498" s="54"/>
      <c r="I498" s="15" t="s">
        <v>748</v>
      </c>
    </row>
    <row r="499" spans="1:9" x14ac:dyDescent="0.25">
      <c r="A499" s="15" t="s">
        <v>748</v>
      </c>
      <c r="B499" s="16">
        <v>2019</v>
      </c>
      <c r="C499" s="17">
        <v>1070</v>
      </c>
      <c r="D499" s="17">
        <v>1036</v>
      </c>
      <c r="E499" s="17">
        <v>34</v>
      </c>
      <c r="F499" s="18">
        <v>3.2</v>
      </c>
      <c r="G499" s="95">
        <f>SUM(C498:C500)</f>
        <v>3197</v>
      </c>
      <c r="H499" s="54"/>
      <c r="I499" s="15" t="s">
        <v>748</v>
      </c>
    </row>
    <row r="500" spans="1:9" x14ac:dyDescent="0.25">
      <c r="A500" s="15" t="s">
        <v>748</v>
      </c>
      <c r="B500" s="16">
        <v>2018</v>
      </c>
      <c r="C500" s="17">
        <v>1093</v>
      </c>
      <c r="D500" s="17">
        <v>1050</v>
      </c>
      <c r="E500" s="17">
        <v>43</v>
      </c>
      <c r="F500" s="18">
        <v>3.9</v>
      </c>
      <c r="G500" s="95">
        <f>G498/G499</f>
        <v>5.0672505473881767E-2</v>
      </c>
      <c r="H500" s="54">
        <f>G500-F1014+1</f>
        <v>1.0506725054738817</v>
      </c>
      <c r="I500" s="15" t="s">
        <v>748</v>
      </c>
    </row>
    <row r="501" spans="1:9" x14ac:dyDescent="0.25">
      <c r="A501" s="15" t="s">
        <v>749</v>
      </c>
      <c r="B501" s="16">
        <v>2020</v>
      </c>
      <c r="C501" s="17">
        <v>179</v>
      </c>
      <c r="D501" s="17">
        <v>162</v>
      </c>
      <c r="E501" s="17">
        <v>17</v>
      </c>
      <c r="F501" s="18">
        <v>9.5</v>
      </c>
      <c r="G501" s="95">
        <f>SUM(E501:E503)</f>
        <v>30</v>
      </c>
      <c r="H501" s="54"/>
      <c r="I501" s="15" t="s">
        <v>749</v>
      </c>
    </row>
    <row r="502" spans="1:9" x14ac:dyDescent="0.25">
      <c r="A502" s="15" t="s">
        <v>749</v>
      </c>
      <c r="B502" s="16">
        <v>2019</v>
      </c>
      <c r="C502" s="17">
        <v>184</v>
      </c>
      <c r="D502" s="17">
        <v>177</v>
      </c>
      <c r="E502" s="17">
        <v>7</v>
      </c>
      <c r="F502" s="18">
        <v>3.8</v>
      </c>
      <c r="G502" s="95">
        <f>SUM(C501:C503)</f>
        <v>549</v>
      </c>
      <c r="H502" s="54"/>
      <c r="I502" s="15" t="s">
        <v>749</v>
      </c>
    </row>
    <row r="503" spans="1:9" x14ac:dyDescent="0.25">
      <c r="A503" s="15" t="s">
        <v>749</v>
      </c>
      <c r="B503" s="16">
        <v>2018</v>
      </c>
      <c r="C503" s="17">
        <v>186</v>
      </c>
      <c r="D503" s="17">
        <v>180</v>
      </c>
      <c r="E503" s="17">
        <v>6</v>
      </c>
      <c r="F503" s="18">
        <v>3.2</v>
      </c>
      <c r="G503" s="95">
        <f>G501/G502</f>
        <v>5.4644808743169397E-2</v>
      </c>
      <c r="H503" s="54">
        <f>G503-F1017+1</f>
        <v>1.0546448087431695</v>
      </c>
      <c r="I503" s="15" t="s">
        <v>749</v>
      </c>
    </row>
    <row r="504" spans="1:9" x14ac:dyDescent="0.25">
      <c r="A504" s="15" t="s">
        <v>750</v>
      </c>
      <c r="B504" s="16">
        <v>2020</v>
      </c>
      <c r="C504" s="17">
        <v>1473</v>
      </c>
      <c r="D504" s="17">
        <v>1394</v>
      </c>
      <c r="E504" s="17">
        <v>79</v>
      </c>
      <c r="F504" s="18">
        <v>5.4</v>
      </c>
      <c r="G504" s="95">
        <f>SUM(E504:E506)</f>
        <v>148</v>
      </c>
      <c r="H504" s="54"/>
      <c r="I504" s="15" t="s">
        <v>750</v>
      </c>
    </row>
    <row r="505" spans="1:9" x14ac:dyDescent="0.25">
      <c r="A505" s="15" t="s">
        <v>750</v>
      </c>
      <c r="B505" s="16">
        <v>2019</v>
      </c>
      <c r="C505" s="17">
        <v>1511</v>
      </c>
      <c r="D505" s="17">
        <v>1477</v>
      </c>
      <c r="E505" s="17">
        <v>34</v>
      </c>
      <c r="F505" s="18">
        <v>2.2999999999999998</v>
      </c>
      <c r="G505" s="95">
        <f>SUM(C504:C506)</f>
        <v>4495</v>
      </c>
      <c r="H505" s="54"/>
      <c r="I505" s="15" t="s">
        <v>750</v>
      </c>
    </row>
    <row r="506" spans="1:9" x14ac:dyDescent="0.25">
      <c r="A506" s="15" t="s">
        <v>750</v>
      </c>
      <c r="B506" s="16">
        <v>2018</v>
      </c>
      <c r="C506" s="17">
        <v>1511</v>
      </c>
      <c r="D506" s="17">
        <v>1476</v>
      </c>
      <c r="E506" s="17">
        <v>35</v>
      </c>
      <c r="F506" s="18">
        <v>2.2999999999999998</v>
      </c>
      <c r="G506" s="95">
        <f>G504/G505</f>
        <v>3.2925472747497221E-2</v>
      </c>
      <c r="H506" s="54">
        <f>G506-F1020+1</f>
        <v>1.0329254727474972</v>
      </c>
      <c r="I506" s="15" t="s">
        <v>750</v>
      </c>
    </row>
    <row r="507" spans="1:9" x14ac:dyDescent="0.25">
      <c r="A507" s="15" t="s">
        <v>751</v>
      </c>
      <c r="B507" s="16">
        <v>2020</v>
      </c>
      <c r="C507" s="17">
        <v>398</v>
      </c>
      <c r="D507" s="17">
        <v>364</v>
      </c>
      <c r="E507" s="17">
        <v>34</v>
      </c>
      <c r="F507" s="18">
        <v>8.5</v>
      </c>
      <c r="G507" s="95">
        <f>SUM(E507:E509)</f>
        <v>63</v>
      </c>
      <c r="H507" s="54"/>
      <c r="I507" s="15" t="s">
        <v>751</v>
      </c>
    </row>
    <row r="508" spans="1:9" x14ac:dyDescent="0.25">
      <c r="A508" s="15" t="s">
        <v>751</v>
      </c>
      <c r="B508" s="16">
        <v>2019</v>
      </c>
      <c r="C508" s="17">
        <v>424</v>
      </c>
      <c r="D508" s="17">
        <v>410</v>
      </c>
      <c r="E508" s="17">
        <v>14</v>
      </c>
      <c r="F508" s="18">
        <v>3.3</v>
      </c>
      <c r="G508" s="95">
        <f>SUM(C507:C509)</f>
        <v>1253</v>
      </c>
      <c r="H508" s="54"/>
      <c r="I508" s="15" t="s">
        <v>751</v>
      </c>
    </row>
    <row r="509" spans="1:9" x14ac:dyDescent="0.25">
      <c r="A509" s="15" t="s">
        <v>751</v>
      </c>
      <c r="B509" s="16">
        <v>2018</v>
      </c>
      <c r="C509" s="17">
        <v>431</v>
      </c>
      <c r="D509" s="17">
        <v>416</v>
      </c>
      <c r="E509" s="17">
        <v>15</v>
      </c>
      <c r="F509" s="18">
        <v>3.5</v>
      </c>
      <c r="G509" s="95">
        <f>G507/G508</f>
        <v>5.027932960893855E-2</v>
      </c>
      <c r="H509" s="54">
        <f>G509-F1023+1</f>
        <v>1.0502793296089385</v>
      </c>
      <c r="I509" s="15" t="s">
        <v>751</v>
      </c>
    </row>
    <row r="510" spans="1:9" x14ac:dyDescent="0.25">
      <c r="A510" s="15" t="s">
        <v>752</v>
      </c>
      <c r="B510" s="16">
        <v>2020</v>
      </c>
      <c r="C510" s="17">
        <v>4513</v>
      </c>
      <c r="D510" s="17">
        <v>4208</v>
      </c>
      <c r="E510" s="17">
        <v>305</v>
      </c>
      <c r="F510" s="18">
        <v>6.8</v>
      </c>
      <c r="G510" s="95">
        <f>SUM(E510:E512)</f>
        <v>502</v>
      </c>
      <c r="H510" s="54"/>
      <c r="I510" s="15" t="s">
        <v>752</v>
      </c>
    </row>
    <row r="511" spans="1:9" x14ac:dyDescent="0.25">
      <c r="A511" s="15" t="s">
        <v>752</v>
      </c>
      <c r="B511" s="16">
        <v>2019</v>
      </c>
      <c r="C511" s="17">
        <v>4611</v>
      </c>
      <c r="D511" s="17">
        <v>4522</v>
      </c>
      <c r="E511" s="17">
        <v>89</v>
      </c>
      <c r="F511" s="18">
        <v>1.9</v>
      </c>
      <c r="G511" s="95">
        <f>SUM(C510:C512)</f>
        <v>13745</v>
      </c>
      <c r="H511" s="54"/>
      <c r="I511" s="15" t="s">
        <v>752</v>
      </c>
    </row>
    <row r="512" spans="1:9" x14ac:dyDescent="0.25">
      <c r="A512" s="15" t="s">
        <v>752</v>
      </c>
      <c r="B512" s="16">
        <v>2018</v>
      </c>
      <c r="C512" s="17">
        <v>4621</v>
      </c>
      <c r="D512" s="17">
        <v>4513</v>
      </c>
      <c r="E512" s="17">
        <v>108</v>
      </c>
      <c r="F512" s="18">
        <v>2.2999999999999998</v>
      </c>
      <c r="G512" s="95">
        <f>G510/G511</f>
        <v>3.6522371771553291E-2</v>
      </c>
      <c r="H512" s="54">
        <f>G512-F1026+1</f>
        <v>1.0365223717715533</v>
      </c>
      <c r="I512" s="15" t="s">
        <v>752</v>
      </c>
    </row>
    <row r="513" spans="1:9" x14ac:dyDescent="0.25">
      <c r="A513" s="15" t="s">
        <v>753</v>
      </c>
      <c r="B513" s="16">
        <v>2020</v>
      </c>
      <c r="C513" s="17">
        <v>889</v>
      </c>
      <c r="D513" s="17">
        <v>823</v>
      </c>
      <c r="E513" s="17">
        <v>66</v>
      </c>
      <c r="F513" s="18">
        <v>7.4</v>
      </c>
      <c r="G513" s="95">
        <f>SUM(E513:E515)</f>
        <v>137</v>
      </c>
      <c r="H513" s="54"/>
      <c r="I513" s="15" t="s">
        <v>753</v>
      </c>
    </row>
    <row r="514" spans="1:9" x14ac:dyDescent="0.25">
      <c r="A514" s="15" t="s">
        <v>753</v>
      </c>
      <c r="B514" s="16">
        <v>2019</v>
      </c>
      <c r="C514" s="17">
        <v>945</v>
      </c>
      <c r="D514" s="17">
        <v>911</v>
      </c>
      <c r="E514" s="17">
        <v>34</v>
      </c>
      <c r="F514" s="18">
        <v>3.6</v>
      </c>
      <c r="G514" s="95">
        <f>SUM(C513:C515)</f>
        <v>2780</v>
      </c>
      <c r="H514" s="54"/>
      <c r="I514" s="15" t="s">
        <v>753</v>
      </c>
    </row>
    <row r="515" spans="1:9" x14ac:dyDescent="0.25">
      <c r="A515" s="15" t="s">
        <v>753</v>
      </c>
      <c r="B515" s="16">
        <v>2018</v>
      </c>
      <c r="C515" s="17">
        <v>946</v>
      </c>
      <c r="D515" s="17">
        <v>909</v>
      </c>
      <c r="E515" s="17">
        <v>37</v>
      </c>
      <c r="F515" s="18">
        <v>3.9</v>
      </c>
      <c r="G515" s="95">
        <f>G513/G514</f>
        <v>4.9280575539568348E-2</v>
      </c>
      <c r="H515" s="54">
        <f>G515-F1029+1</f>
        <v>1.0492805755395684</v>
      </c>
      <c r="I515" s="15" t="s">
        <v>753</v>
      </c>
    </row>
    <row r="516" spans="1:9" x14ac:dyDescent="0.25">
      <c r="A516" s="15" t="s">
        <v>754</v>
      </c>
      <c r="B516" s="16">
        <v>2020</v>
      </c>
      <c r="C516" s="17">
        <v>562</v>
      </c>
      <c r="D516" s="17">
        <v>539</v>
      </c>
      <c r="E516" s="17">
        <v>23</v>
      </c>
      <c r="F516" s="18">
        <v>4.0999999999999996</v>
      </c>
      <c r="G516" s="95">
        <f>SUM(E516:E518)</f>
        <v>52</v>
      </c>
      <c r="H516" s="54"/>
      <c r="I516" s="15" t="s">
        <v>754</v>
      </c>
    </row>
    <row r="517" spans="1:9" x14ac:dyDescent="0.25">
      <c r="A517" s="15" t="s">
        <v>754</v>
      </c>
      <c r="B517" s="16">
        <v>2019</v>
      </c>
      <c r="C517" s="17">
        <v>589</v>
      </c>
      <c r="D517" s="17">
        <v>577</v>
      </c>
      <c r="E517" s="17">
        <v>12</v>
      </c>
      <c r="F517" s="18">
        <v>2</v>
      </c>
      <c r="G517" s="95">
        <f>SUM(C516:C518)</f>
        <v>1744</v>
      </c>
      <c r="H517" s="54"/>
      <c r="I517" s="15" t="s">
        <v>754</v>
      </c>
    </row>
    <row r="518" spans="1:9" x14ac:dyDescent="0.25">
      <c r="A518" s="15" t="s">
        <v>754</v>
      </c>
      <c r="B518" s="16">
        <v>2018</v>
      </c>
      <c r="C518" s="17">
        <v>593</v>
      </c>
      <c r="D518" s="17">
        <v>576</v>
      </c>
      <c r="E518" s="17">
        <v>17</v>
      </c>
      <c r="F518" s="18">
        <v>2.9</v>
      </c>
      <c r="G518" s="95">
        <f>G516/G517</f>
        <v>2.9816513761467892E-2</v>
      </c>
      <c r="H518" s="54">
        <f>G518-F1032+1</f>
        <v>1.0298165137614679</v>
      </c>
      <c r="I518" s="15" t="s">
        <v>754</v>
      </c>
    </row>
    <row r="519" spans="1:9" x14ac:dyDescent="0.25">
      <c r="A519" s="15" t="s">
        <v>755</v>
      </c>
      <c r="B519" s="16">
        <v>2020</v>
      </c>
      <c r="C519" s="17">
        <v>1488</v>
      </c>
      <c r="D519" s="17">
        <v>1391</v>
      </c>
      <c r="E519" s="17">
        <v>97</v>
      </c>
      <c r="F519" s="18">
        <v>6.5</v>
      </c>
      <c r="G519" s="95">
        <f>SUM(E519:E521)</f>
        <v>159</v>
      </c>
      <c r="H519" s="54"/>
      <c r="I519" s="15" t="s">
        <v>755</v>
      </c>
    </row>
    <row r="520" spans="1:9" x14ac:dyDescent="0.25">
      <c r="A520" s="15" t="s">
        <v>755</v>
      </c>
      <c r="B520" s="16">
        <v>2019</v>
      </c>
      <c r="C520" s="17">
        <v>1646</v>
      </c>
      <c r="D520" s="17">
        <v>1617</v>
      </c>
      <c r="E520" s="17">
        <v>29</v>
      </c>
      <c r="F520" s="18">
        <v>1.8</v>
      </c>
      <c r="G520" s="95">
        <f>SUM(C519:C521)</f>
        <v>4780</v>
      </c>
      <c r="H520" s="54"/>
      <c r="I520" s="15" t="s">
        <v>755</v>
      </c>
    </row>
    <row r="521" spans="1:9" x14ac:dyDescent="0.25">
      <c r="A521" s="15" t="s">
        <v>755</v>
      </c>
      <c r="B521" s="16">
        <v>2018</v>
      </c>
      <c r="C521" s="17">
        <v>1646</v>
      </c>
      <c r="D521" s="17">
        <v>1613</v>
      </c>
      <c r="E521" s="17">
        <v>33</v>
      </c>
      <c r="F521" s="18">
        <v>2</v>
      </c>
      <c r="G521" s="95">
        <f>G519/G520</f>
        <v>3.3263598326359833E-2</v>
      </c>
      <c r="H521" s="54">
        <f>G521-F1035+1</f>
        <v>1.0332635983263598</v>
      </c>
      <c r="I521" s="15" t="s">
        <v>755</v>
      </c>
    </row>
    <row r="522" spans="1:9" x14ac:dyDescent="0.25">
      <c r="A522" s="56"/>
      <c r="B522" s="57"/>
      <c r="C522" s="57"/>
      <c r="D522" s="58" t="s">
        <v>756</v>
      </c>
      <c r="E522" s="59" t="s">
        <v>757</v>
      </c>
      <c r="F522" s="60">
        <v>3.4804279174520794E-2</v>
      </c>
      <c r="G522" s="60"/>
      <c r="H522" s="61"/>
      <c r="I522" s="9"/>
    </row>
    <row r="524" spans="1:9" x14ac:dyDescent="0.25">
      <c r="F524" s="63"/>
    </row>
  </sheetData>
  <conditionalFormatting sqref="A3:H521">
    <cfRule type="expression" dxfId="0" priority="1">
      <formula>ISEVEN(CEILING(ROW()-2,3)/3)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Public Library ARPA</vt:lpstr>
      <vt:lpstr>Poverty factor</vt:lpstr>
      <vt:lpstr>Broadband factor</vt:lpstr>
      <vt:lpstr>Unemployment factor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McMurdo, Thomas</dc:creator>
  <cp:keywords/>
  <dc:description/>
  <cp:lastModifiedBy>Shaffer, Janette</cp:lastModifiedBy>
  <cp:revision/>
  <dcterms:created xsi:type="dcterms:W3CDTF">2021-05-20T18:19:24Z</dcterms:created>
  <dcterms:modified xsi:type="dcterms:W3CDTF">2021-05-26T15:43:15Z</dcterms:modified>
  <cp:category/>
  <cp:contentStatus/>
</cp:coreProperties>
</file>